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120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'Arkusz1'!$A$1:$H$424</definedName>
  </definedNames>
  <calcPr fullCalcOnLoad="1"/>
</workbook>
</file>

<file path=xl/sharedStrings.xml><?xml version="1.0" encoding="utf-8"?>
<sst xmlns="http://schemas.openxmlformats.org/spreadsheetml/2006/main" count="1392" uniqueCount="852">
  <si>
    <t>TABELA ELEMENTÓW ROZLICZENIOWYCH</t>
  </si>
  <si>
    <t>L.p.</t>
  </si>
  <si>
    <t>Pozycja przedmiaru</t>
  </si>
  <si>
    <t>Numer ST</t>
  </si>
  <si>
    <t>Opis robót</t>
  </si>
  <si>
    <t>Jm</t>
  </si>
  <si>
    <t>Ilość</t>
  </si>
  <si>
    <t>1</t>
  </si>
  <si>
    <t>3</t>
  </si>
  <si>
    <t>4</t>
  </si>
  <si>
    <t>5</t>
  </si>
  <si>
    <t>6</t>
  </si>
  <si>
    <t>01.00.00</t>
  </si>
  <si>
    <t>1. ROBOTY PRZYGOTOWAWCZE</t>
  </si>
  <si>
    <t>01.01.01</t>
  </si>
  <si>
    <t>1.1 Odtworzenie (Wyznaczenie) trasy i punktów wysokościowych</t>
  </si>
  <si>
    <t>D.1.1</t>
  </si>
  <si>
    <t/>
  </si>
  <si>
    <t>Wyznaczenie dróg w terenie równinnym
Ulica Piaskowa 0,2 km
Ulica Hoża 0,79 km</t>
  </si>
  <si>
    <t>km</t>
  </si>
  <si>
    <t>01.02.02</t>
  </si>
  <si>
    <t>1.2 Zdjęcie warstwy humusu lub/i darniny</t>
  </si>
  <si>
    <t>2</t>
  </si>
  <si>
    <t>D.1.2</t>
  </si>
  <si>
    <t>Zdjęcie warstwy humusu i lub darniny z wywozem i zagospodarowaniem urobku przez Wykonawcę   
Ulica Piaskowa 850m2x0,3m 
Ulica Hoża (18+23+93,6+125,64+1695,85+6261+115,7+3,2+30,53+165,75+81,9+43,22+316,12+34,14+129,85+109,1m2)*0,2m</t>
  </si>
  <si>
    <t>m3</t>
  </si>
  <si>
    <t>01.02.04</t>
  </si>
  <si>
    <t>1.3 Rozbiórki elementów dróg</t>
  </si>
  <si>
    <t>D.1.3</t>
  </si>
  <si>
    <t>Rozebranie podbudowy z kruszywa  z wywozem i zagospodarowaniem materiału przez Wykonawcę   
Ulica Piaskowa 736m2 x 0,2m 
Ulica Hoża (1040+60+100+55+15+50+570 m2)*0,2m</t>
  </si>
  <si>
    <t>D.1.4</t>
  </si>
  <si>
    <t>Rozebranie podbudowy z kostki kamiennej gr. 14cm z wywozem i zagospodarowaniem materiału przez Wykonawcę.   
Ulica Hoża 603+163m2</t>
  </si>
  <si>
    <t>m2</t>
  </si>
  <si>
    <t>D.1.5</t>
  </si>
  <si>
    <t>Rozebranie nawierzchni z kostki kamiennej z wywozem i zagospodarowaniem materiału przez Wykonawcę
Ulica Hoża 10m2+5m2+5m2</t>
  </si>
  <si>
    <t>D.1.6</t>
  </si>
  <si>
    <t>Rozebranie nawierzchni z miesz. min.-bitumicznych z wywozem i zagospodarowaniem materiału przez Wykonawcę    
Ulica Hoża (5+52+15+16+12+120+220+2)m3</t>
  </si>
  <si>
    <t>7</t>
  </si>
  <si>
    <t>D.1.7</t>
  </si>
  <si>
    <t>Rozebranie nawierzchni z brukowca z wywozem i zagospodarowaniem materiału przez Wykonawcę
Ulica Hoża (550+3000+250)m2</t>
  </si>
  <si>
    <t>8</t>
  </si>
  <si>
    <t>D.1.8</t>
  </si>
  <si>
    <t>Rozebranie nawierzchni z brukowca z ponownym ułożeniem   
Ulica Hoża (12,9+72,2+79,5+80,6+41+78,5+9+83,5+9+1,5+14,5+15,6+34,3+4,9+17,6+25,4)m2</t>
  </si>
  <si>
    <t>9</t>
  </si>
  <si>
    <t>D.1.9</t>
  </si>
  <si>
    <t>Rozebranie nawierzchni z płyt (trylinka) betonowych z wywozem i zagospodarowaniem materiału przez Wykonawcę
Ulica Hoża (1040+60)m2</t>
  </si>
  <si>
    <t>10</t>
  </si>
  <si>
    <t>D.1.10</t>
  </si>
  <si>
    <t>Rozebranie nawierzchniz płyt (JOMB) betonowych z wywozem i zagospodarowaniem materiału przez Wykonawcę</t>
  </si>
  <si>
    <t>11</t>
  </si>
  <si>
    <t>D.1.11</t>
  </si>
  <si>
    <t>Rozebranie nawierzchni z kostki betonowej na podsypce cem.piask. z wywozem i zagospodarowaniem materiału przez Wykonawcę
Ulica Hoża (100+55+15+5,5+48)m2</t>
  </si>
  <si>
    <t>12</t>
  </si>
  <si>
    <t>D.1.12</t>
  </si>
  <si>
    <t>Rozebranie nawierzchni z płyt chodnikowych 35x35x5 na podsypce cem.piask. z wywozem i zagospodarowaniem materiału przez Wykonawcę   
Ulica Hoża (50+40+51+19+280+410+100+250+30+5,5+48)m2</t>
  </si>
  <si>
    <t>13</t>
  </si>
  <si>
    <t>D.1.13</t>
  </si>
  <si>
    <t>Rozebranie nawierzchni z kostki betonowej na podsypce cem.piask. do ponownego wbudowania
Ulica Hoża 47m2</t>
  </si>
  <si>
    <t>14</t>
  </si>
  <si>
    <t>D.1.14</t>
  </si>
  <si>
    <t>Rozebranie nawierzchni z betonu  z wywozem i zagospodarowaniem materiału przez Wykonawcę
Ulica Hoża 130*0,15</t>
  </si>
  <si>
    <t>15</t>
  </si>
  <si>
    <t>D.1.15</t>
  </si>
  <si>
    <t>Rozebranie oporników betonowych  na ławie betonowej z oporem do ponownego wbudowania
Ulica Piaskowa 23 m</t>
  </si>
  <si>
    <t>m</t>
  </si>
  <si>
    <t>16</t>
  </si>
  <si>
    <t>D.1.16</t>
  </si>
  <si>
    <t>Rozebranie nawierzchni z płyt drogowych żelbetowych z wywozem i zagospodarowaniem materiału przez Wykonawcę
Ulica Hoża</t>
  </si>
  <si>
    <t>17</t>
  </si>
  <si>
    <t>D.1.17</t>
  </si>
  <si>
    <t>Rozebranie krawężników betonowych  na ławie betonowej z oporem z wywozem i zagospodarowaniem materiału przez Wykonawcę 
Ulica Hoża 64+21+5+6+29+150+11+19+8+32+132+68+8+7,5+4,5+37+218+178+51</t>
  </si>
  <si>
    <t>18</t>
  </si>
  <si>
    <t>D.1.18</t>
  </si>
  <si>
    <t>Rozebranie obrzeży betonowych z wywozem i zagospodarowaniem materiału przez Wykonawcę 
Ulica Hoża 
35+13+22+9+9+8+23+23+34+26+25+25+23+19+3+20+1+325+25+7+7+6+3+3+3+3+4+5+3+3+35+63+35+19+16+12+16+21+8+3+28+28</t>
  </si>
  <si>
    <t>19</t>
  </si>
  <si>
    <t>D.1.19</t>
  </si>
  <si>
    <t>Rozebranie ścieków betonowych  z wywozem i zagospodarowaniem materiału przez Wykonawcę
Ulica Piaskowa 11m+8,5m</t>
  </si>
  <si>
    <t>20</t>
  </si>
  <si>
    <t>D.1.20</t>
  </si>
  <si>
    <t>Rozebranie ogrodzeń z siatki na słupkach stalowych  z wywozem i zagospodarowaniem materiału przez Wykonawcę
Ulica Piaskowa 27m</t>
  </si>
  <si>
    <t>21</t>
  </si>
  <si>
    <t>D.1.21</t>
  </si>
  <si>
    <t>22</t>
  </si>
  <si>
    <t>D.1.22</t>
  </si>
  <si>
    <t>23</t>
  </si>
  <si>
    <t>D.1.23</t>
  </si>
  <si>
    <t>24</t>
  </si>
  <si>
    <t>D.1.24</t>
  </si>
  <si>
    <t>szt.</t>
  </si>
  <si>
    <t>25</t>
  </si>
  <si>
    <t>D.1.25</t>
  </si>
  <si>
    <t>Zdjęcie słupków do znaków drogowych z wywozem i zagospodarowaniem materiału przez Wykonawcę</t>
  </si>
  <si>
    <t>szt</t>
  </si>
  <si>
    <t>26</t>
  </si>
  <si>
    <t>D.1.26</t>
  </si>
  <si>
    <t>Rozebranie balustrady stalowej z wywozem i zagospodarowaniem materiału przez Wykonawcę</t>
  </si>
  <si>
    <t>27</t>
  </si>
  <si>
    <t>D.1.27</t>
  </si>
  <si>
    <t>Zdjęcie tarcz znaków drogowych z wywozem i zagospodarowaniem materiału przez Wykonawcę</t>
  </si>
  <si>
    <t>28</t>
  </si>
  <si>
    <t>D.1.28</t>
  </si>
  <si>
    <t>Rozebranie murka oporowego betonowego 
0,5*11*3*0,3*2</t>
  </si>
  <si>
    <t>29</t>
  </si>
  <si>
    <t>D.1.29</t>
  </si>
  <si>
    <t>Rozbiórka studni betonowej teletechnicznej wraz z ponownym odtworzeniem studni o wymiarach 1,0x1,7m z bloczków betonowych posadowionych na fundamencie z betonu oraz przykryciem płytą drogową i wykonaniem izolacji przeciwwilgociowej oraz dobudowaniem studni (prefabrykowanej) wraz z przykryciem - umożliwiającej dostęp do studni znajdującej sie pod jezdnią.</t>
  </si>
  <si>
    <t>02.00.00</t>
  </si>
  <si>
    <t>2. ROBOTY ZIEMNE</t>
  </si>
  <si>
    <t>02.01.01</t>
  </si>
  <si>
    <t>2.1 Wykonanie wykopów w gruntach I-V kat.</t>
  </si>
  <si>
    <t>30</t>
  </si>
  <si>
    <t>D.2.30</t>
  </si>
  <si>
    <t>Wykonanie wykopów z transportem na odkład i zagospodarowaniem we własnym zakresie przez Wykonawcę
Ulica Piaskowa (18+34+39+37+24+31+39+150+23)m3
Ulica Hoża (4940)m3</t>
  </si>
  <si>
    <t>02.03.01</t>
  </si>
  <si>
    <t>2.2 Wykonanie nasypów</t>
  </si>
  <si>
    <t>31</t>
  </si>
  <si>
    <t>D.2.31</t>
  </si>
  <si>
    <t>Wykonanie nasypów z materiału z dokopu z transportem   
Ulica Piaskowa (49+69+26+26+28+14+6+4)m3
Ulica Hoża 2286m3</t>
  </si>
  <si>
    <t>02.03.01c</t>
  </si>
  <si>
    <t>2.3 Wzmocnienie geosyntetykiem podłoża nasypu na gruncie słabonośnym</t>
  </si>
  <si>
    <t>32</t>
  </si>
  <si>
    <t>D.2.32</t>
  </si>
  <si>
    <t>Wzmocnienie podłoża geotkaniną o wytrzymałości min 80 kN/m</t>
  </si>
  <si>
    <t>04.00.00</t>
  </si>
  <si>
    <t>3. PODBUDOWY</t>
  </si>
  <si>
    <t>04.02.02</t>
  </si>
  <si>
    <t>3.1 Warstwa mrozoochronna</t>
  </si>
  <si>
    <t>33</t>
  </si>
  <si>
    <t>04.03.01</t>
  </si>
  <si>
    <t>3.2 Oczyszczenie i skropienie warstw konstrukcyjnych</t>
  </si>
  <si>
    <t>34</t>
  </si>
  <si>
    <t>D.3.34</t>
  </si>
  <si>
    <t>Oczyszczenie i skropienie warstw konstrukcyjnych niebitumicznych 
Ulica Hoża (66,7+629,6+85,2+601+898,9+799,4+1677,7+140)m2
Odtworzenie po kanalizacji 895m2</t>
  </si>
  <si>
    <t>35</t>
  </si>
  <si>
    <t>D.3.35</t>
  </si>
  <si>
    <t>Oczyszczenie i skropienie warstw konstrukcyjnych bitumicznych 
Ulica Hoża (66,7+629,6+85,2+601+898,9+799,4+1677,7+140)m2*2
Odtworzenie po kanalizacji 961+1985</t>
  </si>
  <si>
    <t>04.04.02</t>
  </si>
  <si>
    <t>3.3 Podbudowa z kruszywa łamanego</t>
  </si>
  <si>
    <t>36</t>
  </si>
  <si>
    <t>D.3.36</t>
  </si>
  <si>
    <t>Warstwa podbudowy z kruszywa 0/32mm łamanego stabilizowanego mechanicznie gr. 10cm 
Ulica Piaskowa (12,56+9,82+7,82+4,65+7,16+28)m2</t>
  </si>
  <si>
    <t>37</t>
  </si>
  <si>
    <t>D.3.37</t>
  </si>
  <si>
    <t>Warstwa podbudowy z kruszywa 0/32mm łamanego stabilizowanego mechanicznie gr. 15cm    
Ulica Hoża - chodnik (23,7+13,1+123,2+125,6+139,8+6,2+975,8+190,8+3,6+193,3+3,6+190,6+3,6+204,8+69,2+53,5+16,2+28,5+91,2+138,2+148,6+252,8+3,9+106,2+479,3+3,6+234,6)m2 
Ulica Hoża - ścieżka rowerowa (118,48+58,05+122,15+6,19+76,67+52,95+29,61+205,31+8,65+9,45+188,23+9,21+126,89+9,21+189,57+9,21+276,33+13,27)m2</t>
  </si>
  <si>
    <t>38</t>
  </si>
  <si>
    <t>D.3.38</t>
  </si>
  <si>
    <t>Warstwa podbudowy z kruszywa 0/32mm łamanego stabilizowanego mechanicznie gr. 20cm   
 Ulica Piaskowa (21,6+12,1+33,61+1029,08)m2   
Ulica Hoża - zabruki
(12,9+72,2+79,5+80,6+41+78,5+9+8+3,5+9+1,5+14,5+15,6+34,3+4,9+17,6+24,7)m2
Ulica Hożą - parking
1445,00m2
Ulica Hoża - ścieżka rowerowa na zjazdach 65,20m2   
Ulica Hoża - zjazdy (690,05+26,34+20,36)m2
Ulica Hoża - jezdnia (66,7+629,6+85,2+601+898,9+799,4+1677,7+140+568)m2</t>
  </si>
  <si>
    <t>39</t>
  </si>
  <si>
    <t>D.3.39</t>
  </si>
  <si>
    <t>04.05.01</t>
  </si>
  <si>
    <t>3.4 Podbudowa i ulepszone podłoże z kruszywa stabilizowanego cementem</t>
  </si>
  <si>
    <t>40</t>
  </si>
  <si>
    <t>D.3.40</t>
  </si>
  <si>
    <t>Warstwa technologiczna z gruntu stabilizowanego cementem C1,5/2,0 gr. 22cm 
Ulica Piaskowa (21,6+12,1+118,72+1062,69)m2</t>
  </si>
  <si>
    <t>41</t>
  </si>
  <si>
    <t>D.3.41</t>
  </si>
  <si>
    <t>Warstwa technologiczna z gruntu stabilizowanego cementem C1,5/2,0 gr. 10cm    
Ulica Hoża - chodnik (23,7+13,1+123,2+125,6+139,8+6,2+975,8+190,8+3,6+193,3+3,6+190,6+3,6+204,8+69,2+53,5+16,2+28,5+91,2+138,2+148,6+252,8+3,9+106,2+479,3+3,6+234,6+64)m2</t>
  </si>
  <si>
    <t>42</t>
  </si>
  <si>
    <t>D.3.42</t>
  </si>
  <si>
    <t>Warstwa podbudowy pomocniczej  z gruntu stabilizowanego cementem C1,5/2,0 gr. 15cm   
Ulica Hoża - ścieżka rowerowa (118,48+58,05+122,15+6,19+76,67+52,95+29,61+205,31+8,65+9,45+188,23+9,21+126,89+9,21+189,57+9,21+276,33+13,27+65,20)m2 
 Ulica Hoża - zjazdy (690,05+26,34+20,36+1445)m2</t>
  </si>
  <si>
    <t>43</t>
  </si>
  <si>
    <t>D.3.43</t>
  </si>
  <si>
    <t>Warstwa podbudowy pomocniczej z mieszanki związanej C3/4 gr. 15 cm</t>
  </si>
  <si>
    <t>44</t>
  </si>
  <si>
    <t>D.3.44</t>
  </si>
  <si>
    <t>45</t>
  </si>
  <si>
    <t>D.3.45</t>
  </si>
  <si>
    <t>Warstwa ulepszonego podłoża z gruntu stabilizowanego cementem C0,4/0,5 gr. 20 cm</t>
  </si>
  <si>
    <t>04.06.02</t>
  </si>
  <si>
    <t>3.5 Podbudowa z betonu cementowego</t>
  </si>
  <si>
    <t>46</t>
  </si>
  <si>
    <t>D.3.46</t>
  </si>
  <si>
    <t>Wykonanie podbudowy z betonu cementowego C16/20 gr. 22cm zbrojonego siatką o oczkach 10x10cm z prętów fi 8mm
Ulica Hoża (215+188,5+104)m2</t>
  </si>
  <si>
    <t>47</t>
  </si>
  <si>
    <t>D.3.47</t>
  </si>
  <si>
    <t>Wykonanie podbudowy z betonu cementowego C20/25 gr. 20cm 
Ulica Hoża (215+188,5+104)m2</t>
  </si>
  <si>
    <t>04.07.01</t>
  </si>
  <si>
    <t>3.6 Podbudowa z betonu asfaltowego</t>
  </si>
  <si>
    <t>48</t>
  </si>
  <si>
    <t>D.3.48</t>
  </si>
  <si>
    <t>Warstwa podbudowy zasadniczej z AC22P gr. 10cm 
Ulica Hoża (66,7+629,6+85,2+601+898,9+799,4+1677,7+140)m2</t>
  </si>
  <si>
    <t>49</t>
  </si>
  <si>
    <t>D.3.49</t>
  </si>
  <si>
    <t>Warstwa podbudowy zasadniczej z AC22P gr. 9cm 
Odtworzenie po kanalizacji</t>
  </si>
  <si>
    <t>05.00.00</t>
  </si>
  <si>
    <t>4. NAWIERZCHNIE</t>
  </si>
  <si>
    <t>05.01.01c</t>
  </si>
  <si>
    <t>4.1 Wzmocnienie geosyntetykiem (geokratą) podłoża na gruncie słabonośnym</t>
  </si>
  <si>
    <t>50</t>
  </si>
  <si>
    <t>D.4.50</t>
  </si>
  <si>
    <t>Ułożenie gokraty komórkowej w wysokości 10 cm z wypełnieniem mieszanką niezwiązaną z kruszywa C90/3</t>
  </si>
  <si>
    <t>05.02.01</t>
  </si>
  <si>
    <t>4.2 Nawierzchnia z kruszywa łamanego stabilizowanego mechanicznie</t>
  </si>
  <si>
    <t>51</t>
  </si>
  <si>
    <t>D.4.51</t>
  </si>
  <si>
    <t>Wykonanie nawierzchni z mieszanki niezwiązanej z kruszywa C90/3 gr. 10 cm
Ulica Hoża
(1322+222)m2</t>
  </si>
  <si>
    <t>05.03.01</t>
  </si>
  <si>
    <t>5.1 Nawierzchnie z kostki kamiennej</t>
  </si>
  <si>
    <t>52</t>
  </si>
  <si>
    <t>D.4.52</t>
  </si>
  <si>
    <t>05.03.05b</t>
  </si>
  <si>
    <t>4.3 Nawierzchnie z betonu asfaltowego. Warstwa wiążąca i wyrównawcza</t>
  </si>
  <si>
    <t>53</t>
  </si>
  <si>
    <t>D.4.53</t>
  </si>
  <si>
    <t>Wykonanie warstwy wiążącej z  AC16W gr. 6cm
Odtworzenie po kanalizacji 858m2</t>
  </si>
  <si>
    <t>54</t>
  </si>
  <si>
    <t>D.4.54</t>
  </si>
  <si>
    <t>Wykonanie warstwy wiążącej z  AC16W gr. 6cm 
Ulica Hożą 66,7+629,6+85,2+601+898,9+799,4+1677,7+140</t>
  </si>
  <si>
    <t>05.03.11</t>
  </si>
  <si>
    <t>4.4 Frezowanie nawierzchni asfaltowych na zimno</t>
  </si>
  <si>
    <t>55</t>
  </si>
  <si>
    <t>D.4.55</t>
  </si>
  <si>
    <t>Frezowanie nawierzchni bitumicznej śr. gr. 4cm z wywozem i zagospodarowaniem materiału przez Wykonawcę
Ulica Hoża 1975</t>
  </si>
  <si>
    <t>05.03.13a</t>
  </si>
  <si>
    <t>4.5 Nawierzchnia z mieszanki mastyksowo - grysowej (SMA)</t>
  </si>
  <si>
    <t>56</t>
  </si>
  <si>
    <t>D.4.56</t>
  </si>
  <si>
    <t>Wykonanie warstwy ścieralnej SMA 11 gr. 4cm 
Ulica Hoża (66,7+629,6+85,2+601+898,9+799,4+1677,7+140)m2
Odtworzenie po kanalizacji 1975m2</t>
  </si>
  <si>
    <t>05.03.23</t>
  </si>
  <si>
    <t>4.6 Nawierzchnie z kostki brukowej betonowej</t>
  </si>
  <si>
    <t>57</t>
  </si>
  <si>
    <t>D.4.57</t>
  </si>
  <si>
    <t>Wykonanie nawierzchni z betonowej kostki brukowej gr. 8cm na podsypce cementowo piaskowej gr. 5cm kolor szary 
Ulica Piaskowa (33,61+1029,08)m2 
Ulica Hoża (107,90+193,10)m2</t>
  </si>
  <si>
    <t>58</t>
  </si>
  <si>
    <t>D.4.58</t>
  </si>
  <si>
    <t>05.03.26a</t>
  </si>
  <si>
    <t>4.7 Zabezpieczenie siatką nawierzchni asfaltowej</t>
  </si>
  <si>
    <t>59</t>
  </si>
  <si>
    <t>D.4.59</t>
  </si>
  <si>
    <t>Ułożenie siatki z włókien szklano węglowych o wytrzymałości min. 120/200kN/m
Odtworzenie po kanalizacji 645</t>
  </si>
  <si>
    <t>06.00.00</t>
  </si>
  <si>
    <t>5. ROBOTY WYKOŃCZENIOWE</t>
  </si>
  <si>
    <t>06.01.01</t>
  </si>
  <si>
    <t>5.1 Umocnienie skarp i rowów poprzez humusowanie z obsianiem</t>
  </si>
  <si>
    <t>60</t>
  </si>
  <si>
    <t>D.5.60</t>
  </si>
  <si>
    <t>Humusowanie z obsianiem trawą przy gr. humusu 10cm 
Ulica Piaskowa 29,51+71,17+31,62+50,9+11,45+112,73+20,92+0,49+76,96+80,38
Ulica Hoża 1600</t>
  </si>
  <si>
    <t>06.03.01</t>
  </si>
  <si>
    <t>5.2 Ścinanie lub uzupełnianie poboczy i skarp</t>
  </si>
  <si>
    <t>61</t>
  </si>
  <si>
    <t>D.5.61</t>
  </si>
  <si>
    <t>Uzupełnianie poboczy wykonywane ręcznie - plantowanie  
 Ulica Piaskowa 29,51+71,17+31,62+50,9+11,45+112,73+20,92+0,49+76,96+80,38
Ulica Hoża 1600</t>
  </si>
  <si>
    <t>07.00.00</t>
  </si>
  <si>
    <t>6. URZĄDZENIA BEZPIECZEŃSTWA RUCHU</t>
  </si>
  <si>
    <t>07.01.01</t>
  </si>
  <si>
    <t>6.1 Oznakowanie poziome</t>
  </si>
  <si>
    <t>62</t>
  </si>
  <si>
    <t>D.6.62</t>
  </si>
  <si>
    <t>63</t>
  </si>
  <si>
    <t>D.6.63</t>
  </si>
  <si>
    <t>64</t>
  </si>
  <si>
    <t>D.6.64</t>
  </si>
  <si>
    <t>65</t>
  </si>
  <si>
    <t>D.6.65</t>
  </si>
  <si>
    <t>66</t>
  </si>
  <si>
    <t>D.6.66</t>
  </si>
  <si>
    <t>Punktowe elementy odplaskowe naklejane</t>
  </si>
  <si>
    <t>07.02.01</t>
  </si>
  <si>
    <t>6.2 Oznakowanie pionowe</t>
  </si>
  <si>
    <t>67</t>
  </si>
  <si>
    <t>D.6.67</t>
  </si>
  <si>
    <t>Ustawienie słupków do znaków drogowych 
zgodnie z projektem organizacji ruchu</t>
  </si>
  <si>
    <t>68</t>
  </si>
  <si>
    <t>D.6.68</t>
  </si>
  <si>
    <t>Przymocowanie tarcz znaków drogowych do gotowych słupków 
zgodnie z projektem organizacji ruchu</t>
  </si>
  <si>
    <t>07.06.01a</t>
  </si>
  <si>
    <t>6.3 Ogrodzenia dróg z siatki metalowej przy posesjach przydrożnych</t>
  </si>
  <si>
    <t>69</t>
  </si>
  <si>
    <t>D.6.69</t>
  </si>
  <si>
    <t>mb</t>
  </si>
  <si>
    <t>70</t>
  </si>
  <si>
    <t>D.6.70</t>
  </si>
  <si>
    <t>Wykonanie furtek systemowych o wys. 1,2m</t>
  </si>
  <si>
    <t>71</t>
  </si>
  <si>
    <t>D.6.71</t>
  </si>
  <si>
    <t>72</t>
  </si>
  <si>
    <t>D.6.72</t>
  </si>
  <si>
    <t>D.6.73</t>
  </si>
  <si>
    <t>07.06.02</t>
  </si>
  <si>
    <t>6.4 Urządzenia zabezpieczające ruch pieszych</t>
  </si>
  <si>
    <t>D.6.74</t>
  </si>
  <si>
    <t>Ustawienie balustrad stalowych zabezpieczających ruch pieszych - poręcze przy schodach
Ulica Piaskowa - schody 5,4+5,4+4,7+4,7+3,45+3,1+2,5+2,35 
Ulica Hoża - schody 1,5+1,5+1,7+1,7+1,9+1,9+1,7+1,7+1,7+1,7+1,7+1,7+1,5+1,5+10+3,8</t>
  </si>
  <si>
    <t>Ustawienie balustrad stalowych zabezpieczających ruch pieszych o wysokości 1,1m i rozstawie szczeblin co 14cm 
Ulica Hoża 19,4+13+12+34,1+11,5+12+12+65</t>
  </si>
  <si>
    <t>08.00.00</t>
  </si>
  <si>
    <t>7. ELEMENTY ULIC</t>
  </si>
  <si>
    <t>08.01.01</t>
  </si>
  <si>
    <t>7.1 Ustawienie krawężników betonowych (wg PN-EN 1340)</t>
  </si>
  <si>
    <t>D.7.76</t>
  </si>
  <si>
    <t>Zakup i ustawienie opornika betonowego 8x25 na ławie betonowej z oporem C12/15 wraz z krawężnikami przejściowymi       
Ulica Hoża 20,5+88,5+2+7,2+9,6+482,7+446,1+1,8+1,8+1,8+12,3+140,50+20+1,8+112,8+60,60+36+6,6+2+10,7+10,7</t>
  </si>
  <si>
    <t>08.01.02a</t>
  </si>
  <si>
    <t>7.2 Krawężniki kamienne</t>
  </si>
  <si>
    <t>D.7.77</t>
  </si>
  <si>
    <t>Zakup i ustawienie krawężnika kamiennego 15x30 na ławie betonowej z oporem C12/15       
Ulica Piaskowa 153,7+32,8+96,4+31.4+12,1+10+15+7,2 
Ulica Hożą 2,5+28,8+48,3+14+73,5+44,8+43,9+80,2+6+90,5+1,5+14,9+12,7+14,2+3,7+3,7+8,1+7,5+53,9+5,3+9,4+4,3+17+0,5+12,2+35,3+9,7+11,2+29,1+2,3+3,0+22+9,3+11,2+40+2,6+8,5+11,5+107,3+120,8+5,4+5,4+112,3+70,3+28,9+441,30</t>
  </si>
  <si>
    <t>D.7.78</t>
  </si>
  <si>
    <t>Zakup i ustawienie krawężnika kamiennego 18/15x31 na przejściach dla pieszych z fakturą antypoślizgową  na ławie betonowej z oporem C12/15 wraz z krawężnikami przejściowymi 
Ulica Hoża 2+4+4+11,7+4+4+11,7+4+4+2+4,8+4,7+4+4+7,3+3,4+2+6,7+3,6+6,1+6,5+26,3+8+9,5+9</t>
  </si>
  <si>
    <t>D.7.79</t>
  </si>
  <si>
    <t>D.7.80</t>
  </si>
  <si>
    <t>Zakup i ustawienie opornika kamiennego 15x30 na ławie betonowej  C12/15 
Ulica Hoża 4+2,6+4+2,6+4+2,6+4,2+2,6+4,4+2,7+4+6+3,9+2,4+5+2,6+2,6+3,5+2,9+6,8+2,9+6,5+6,5+6,5+6,5+6,5+6,1+8,1</t>
  </si>
  <si>
    <t>D.7.81</t>
  </si>
  <si>
    <t>Zakup i ustawienie opornika kamiennego 15x30 na ławie betonowej z oporem C12/15   
Ulica Hoża 21,2+17,2+18,3+10,3+23+11,8+11,4+18,2+8,9+25,6+14+13</t>
  </si>
  <si>
    <t>D.7.82</t>
  </si>
  <si>
    <t>Zakup i ustawienie krawężników peronowych na ławie betonowej z oporem 
Ulica Hoża 30+31+30+30+25</t>
  </si>
  <si>
    <t>08.02.01</t>
  </si>
  <si>
    <t>7.3 Płytki chodnikowe polimerobetonowe</t>
  </si>
  <si>
    <t>D.7.83</t>
  </si>
  <si>
    <t>Nawierzchnia z kostki betonowej o fakturze dla niewidomych zgodnie z dokumentacją projektową</t>
  </si>
  <si>
    <t>08.02.02</t>
  </si>
  <si>
    <t>7.4 Chodniki z kostki betonowej</t>
  </si>
  <si>
    <t>D.7.84</t>
  </si>
  <si>
    <t>D.7.85</t>
  </si>
  <si>
    <t>Nawierzchnia peronu z płyt chodikowych betonowych 30x30 na podsypce cementowo piaskowej gr 3cm</t>
  </si>
  <si>
    <t>08.03.01</t>
  </si>
  <si>
    <t>7.5 Obrzeża betonowe</t>
  </si>
  <si>
    <t>D.7.86</t>
  </si>
  <si>
    <t>Zakup i ustawienie obrzeży betonowych 8x30cm na ławie betonowej z oporem
Ulica Hoża 11,7+15,6+17,7+24,2+51,5</t>
  </si>
  <si>
    <t>08.04.01</t>
  </si>
  <si>
    <t>7.6 Wjazdy i wyjazdy z bram</t>
  </si>
  <si>
    <t>D.7.88</t>
  </si>
  <si>
    <t>Wykonanie nawierzchni wjazdów z betonowej kostki brukowej gr. 8cm na podsypce cem. piask. gr. 5 cm kolor antracyt      
Ulica Piaskowa 21,6+12,1 
Ulica Hoża 42,6+48,2+39+42,9+27,5+55,2+48+20+36,2+29,7+21,3</t>
  </si>
  <si>
    <t>10.00.00</t>
  </si>
  <si>
    <t>8. INNE ROBOTY</t>
  </si>
  <si>
    <t>10.02.01</t>
  </si>
  <si>
    <t>8.1 Schody</t>
  </si>
  <si>
    <t>D.8.89</t>
  </si>
  <si>
    <t>Wykonanie schodów betonowych wraz z rampą</t>
  </si>
  <si>
    <t>Wykonanie schodów skarpowych z prefabrykatów betonowych o wymiarach 18x34 cm, wraz z ustawieniem obrzeży po obu stronach i wykonaniu poręczy z rur ze stali nierdzewnej ustawionych na fundamencie z betonu C12/15 o wymiarach 35x35x70    
Ulica Piaskowa 1,78+2,74+1,78+2,04+3,22+2,02 
Ulica Hoża 1,3+1,54+1,78+1,54+1,57+1,54+1,54+1,3</t>
  </si>
  <si>
    <t>10.05.01</t>
  </si>
  <si>
    <t>8.2 Ścieżki rowerowe</t>
  </si>
  <si>
    <t>D.9.91</t>
  </si>
  <si>
    <t>Wykonanie nawierzchni ścieżki rowerowej z AC8S gr. 5cm 
Ulica Hoża 118,48+58,05+122,15+6,19+76,67+52,95+29,61+205,31+8,65+9,45+188,23+9,21+192,09+9,21+189,57+9,21+276,33+13,27</t>
  </si>
  <si>
    <t>10.06.01</t>
  </si>
  <si>
    <t>8.3 Wiaty przystankowe</t>
  </si>
  <si>
    <t>D.9.92</t>
  </si>
  <si>
    <t>Ustawienie wiat przystakowych z podświetlanymi gablotami zgodnie z projektem</t>
  </si>
  <si>
    <t>wiatę</t>
  </si>
  <si>
    <t>D.9.93</t>
  </si>
  <si>
    <t>Ustawienie koszy na śmieci na przystankach autobusowych</t>
  </si>
  <si>
    <t>10.04.01</t>
  </si>
  <si>
    <t>8.4 Konstrukcja odciążająca</t>
  </si>
  <si>
    <t>Wykonanie tymczasowej konstrukcji odciążającej z wiązek szyn przy wykonywaniu kanału deszczowego metodą przecisku pod linią kolejową</t>
  </si>
  <si>
    <t>kpl</t>
  </si>
  <si>
    <t>ST-01.02.01.</t>
  </si>
  <si>
    <t>Usunięcie drzew i krzewów</t>
  </si>
  <si>
    <t>1 d.1;     2 d.1</t>
  </si>
  <si>
    <t>Ścinanie drzew piłą mechaniczną wraz z mechanicznym karczowaniem pni (śr. poniżej 10cm )</t>
  </si>
  <si>
    <t>3 d.1;   4 d.1</t>
  </si>
  <si>
    <t>Ścinanie drzew piłą mechaniczną wraz z mechanicznym karczowaniem pni (śr. 10-15 cm)</t>
  </si>
  <si>
    <t>5 d.1;  6 d.1</t>
  </si>
  <si>
    <t>Ścinanie drzew piłą mechaniczną wraz z mechanicznym karczowaniem pni (śr. 16-25 cm)</t>
  </si>
  <si>
    <t>7 d.1;   8 d.1</t>
  </si>
  <si>
    <t>Ścinanie drzew piłą mechaniczną wraz z mechaniczym karczowaniem pni (śr. 26-35 cm)</t>
  </si>
  <si>
    <t>9 d.1; 10 d.1</t>
  </si>
  <si>
    <t>Ścinanie drzew piłą mechaniczną wraz z mechanicznym karczowaniem pni (śr. 36-45 cm)</t>
  </si>
  <si>
    <t>11 d.1; 12 d.1</t>
  </si>
  <si>
    <t>Ścinanie drzew piłą mechaniczną wraz z mechanicznym karczowaniem pni (śr. 46-55 cm)</t>
  </si>
  <si>
    <t>13 d.1; 14 d.1</t>
  </si>
  <si>
    <t>Ścinanie drzew piłą mechaniczną wraz z mechanicznym karczowaniem pni (śr. 56-65 cm)</t>
  </si>
  <si>
    <t>15 d.1; 16 d.1</t>
  </si>
  <si>
    <t>Ścinanie drzew piłą mechaniczną wraz z mechanicznym karczowaniem pni (śr. 66-75 cm)</t>
  </si>
  <si>
    <t>17 d.1</t>
  </si>
  <si>
    <t>Mechaniczne karczowanie gęstych krzaków i żywopłotów</t>
  </si>
  <si>
    <t>18 d.1</t>
  </si>
  <si>
    <t>Wywożenie dłużyc na odl. 2 km</t>
  </si>
  <si>
    <t>19 d.1</t>
  </si>
  <si>
    <t>Wywożenie karpiny na odl. 2 km</t>
  </si>
  <si>
    <t>mp</t>
  </si>
  <si>
    <t>20 d.1</t>
  </si>
  <si>
    <t>Wywożenie gałęzi na odl. 2 km</t>
  </si>
  <si>
    <t>21 d.1</t>
  </si>
  <si>
    <t>Wywożenie dłużyc - dodatek za każde dalsze 0.5 km wywozu</t>
  </si>
  <si>
    <t>22 d.1</t>
  </si>
  <si>
    <t>Wywożenie karpiny i gałęzi - dodatek za każde dalsze 0.5 km wywozu</t>
  </si>
  <si>
    <t>Demontaż kabli 4x35 AL. w rowach kablowych wraz z towarzyszącymi robotami ziemnymi - długość trasowa</t>
  </si>
  <si>
    <t xml:space="preserve"> (poz. 48 d.4)</t>
  </si>
  <si>
    <t xml:space="preserve">Demontaż i montaż złączy kablowych typu ZK-3a, 400A (ogródki działkowe) </t>
  </si>
  <si>
    <t>(poz. 47 d.4)</t>
  </si>
  <si>
    <t>Demontaż i montaż złączy kablowych typu ZK-1a, 200A</t>
  </si>
  <si>
    <t xml:space="preserve"> (poz. 46 d.4)</t>
  </si>
  <si>
    <t xml:space="preserve">Demontaż słupów betonowych 2-żerdziowych linii napowietrznej wraz z ustojami </t>
  </si>
  <si>
    <t>(poz. 44,45 d.4)</t>
  </si>
  <si>
    <t xml:space="preserve">Demontaż słupów betonowych 1-żerdziowych linii napowietrznej wraz z ustojami </t>
  </si>
  <si>
    <t>(poz. 43, d.4)</t>
  </si>
  <si>
    <t xml:space="preserve">Demontaż przewodów nieizolowanych 4x25 mm2 AL linii napowietrznej nn na słupach energetycznych - długość trasowa </t>
  </si>
  <si>
    <t>(poz. 42, d.4)</t>
  </si>
  <si>
    <t>Demontaż przewodów nieizolowanych 4x50 mm2 AL linii napowietrznej nn na słupach energetycznych - długość trasowa</t>
  </si>
  <si>
    <t xml:space="preserve"> (poz. 41, d.4)</t>
  </si>
  <si>
    <t>Roboty demontażowe</t>
  </si>
  <si>
    <t xml:space="preserve">Badanie i pomiary linii kablowych 15 kV i 0,4 kV, instalacji uziemiającej, ochrony przeciwporażeniowej </t>
  </si>
  <si>
    <t>(poz. 37 - 40 d.3)</t>
  </si>
  <si>
    <t>Pomiary</t>
  </si>
  <si>
    <t xml:space="preserve">Montaż uziomów pionowych z prętów ocynk fi=16mm wraz z połdączeniami do uziomu poziomego </t>
  </si>
  <si>
    <t>(poz. 35, d.1)</t>
  </si>
  <si>
    <t xml:space="preserve">Montaż uziomów poziomych z bednarki 25x4 mm wraz z połączeniami - długość trasowa </t>
  </si>
  <si>
    <t>(poz. 34,36, d.1)</t>
  </si>
  <si>
    <t xml:space="preserve">Montaż złączy kablowych typu ZK-1a, 200A </t>
  </si>
  <si>
    <t>(poz. 33, d.1.)</t>
  </si>
  <si>
    <t xml:space="preserve">Montaż złączy kablowych typu ZK-3a, 400A </t>
  </si>
  <si>
    <t>(poz. 32, d.1.)</t>
  </si>
  <si>
    <t xml:space="preserve">Montaż w rowach muf przelotowych z rur termokurczliwych na kablach NAYY-J 4x150 mm2, 1 kV  </t>
  </si>
  <si>
    <t>(poz. 31, d.1.)</t>
  </si>
  <si>
    <t xml:space="preserve">Montaż w rowach muf przelotowych z rur termokurczliwych na kablach NAYY-J 4x25 mm2, 1 kV </t>
  </si>
  <si>
    <t>(poz. 30, d.1)</t>
  </si>
  <si>
    <t xml:space="preserve">Układanie kabli NAYY-J 4x50 mm2, 1 kV w rurach wraz z zarobieniem końców kabli na sucho i podłączeniami - długość trasowa </t>
  </si>
  <si>
    <t>(poz. 20,26 d.1</t>
  </si>
  <si>
    <t>Układanie kabli NAY2Y-J 4x150 mm2, 1 kV w rurach - długość trasowa</t>
  </si>
  <si>
    <t xml:space="preserve"> (poz. 18 d.1.)</t>
  </si>
  <si>
    <t xml:space="preserve">Układanie rur dwudzielnych o śr. 110 mm w rowie wraz z towarzyszącymi robotami ziemnymi - długość trasowa </t>
  </si>
  <si>
    <t>(poz. 17, d.1</t>
  </si>
  <si>
    <t>Układanie rur osłonowych o śr. 110 mm w rowie wraz z towarzyszącymi robotami ziemnymi - długość trasowa</t>
  </si>
  <si>
    <t xml:space="preserve"> (poz. 16, d.1)</t>
  </si>
  <si>
    <t xml:space="preserve">Układanie kabli NAYY-J 4x16 mm2, 1 kV w rowach wraz z zapasami technologicznymi, nasypaniem warstwy piasku, towarzyszącymi robotami ziemnymi, zarobieniem końców kabli na sucho i podłączeniami - długość trasowa </t>
  </si>
  <si>
    <t>(poz. 13,14,15,24,29; d.1)</t>
  </si>
  <si>
    <t xml:space="preserve">Układanie kabli NAYY-J 4x25 mm2, 1 kV w rowach wraz z zapasami technologicznymi, nasypaniem warstwy piasku, towarzyszącymi robotami ziemnymi, zarobieniem końców kabli na sucho i podłączeniami - długość trasowa </t>
  </si>
  <si>
    <t>(poz. 13,14,15,23,28; d.1)</t>
  </si>
  <si>
    <t>Układanie kabli NAYY-J 4x35 mm2, 1 kV w rowach wraz z zapasami technologicznymi, nasypaniem warstwy piasku, towarzyszącymi robotami ziemnymi, zarobieniem końców kabli na sucho i podłączeniami - długość trasowa</t>
  </si>
  <si>
    <t xml:space="preserve"> (poz. 13,14,15,22,27; d.1)</t>
  </si>
  <si>
    <t xml:space="preserve">Układanie kabli NAY2Y-J 4x150 mm2, 1 kV w rowach wraz z zapasami technologicznymi, nasypaniem warstwy piasku, towarzyszącymi robotami ziemnymi, zarobieniem końców kabli na sucho i podłączeniami - długość trasowa </t>
  </si>
  <si>
    <t>(poz. 13,14,15,19,25; d.1)</t>
  </si>
  <si>
    <t>Linie kablowe 0,4 kV</t>
  </si>
  <si>
    <t>(poz. 10 d.1)</t>
  </si>
  <si>
    <t>(poz. 3-5; d.1)</t>
  </si>
  <si>
    <t xml:space="preserve"> (poz. 8; d.1)</t>
  </si>
  <si>
    <t>(poz. 7, d.1)</t>
  </si>
  <si>
    <t>(poz. 1,2,6,9,11,12; d.1)</t>
  </si>
  <si>
    <t>Linie kablowe 15 kV</t>
  </si>
  <si>
    <t>Przebudowa kablowych linii elektroenergetycznych przy budowie dróg</t>
  </si>
  <si>
    <t>ST-01.03.02</t>
  </si>
  <si>
    <t>5 d.1.1</t>
  </si>
  <si>
    <t>4 d.1.1</t>
  </si>
  <si>
    <t>Regulacja pionowa studzienek telefonicznych</t>
  </si>
  <si>
    <t>3 d.1.1</t>
  </si>
  <si>
    <t>Zabezpieczenie istniejącej infratuktury rurą dwudzielną 160</t>
  </si>
  <si>
    <t>2 d.1.1</t>
  </si>
  <si>
    <t>Zabezpieczenie istniejącej infratuktury rurą dwudzielną 120</t>
  </si>
  <si>
    <t>1 d.1.1</t>
  </si>
  <si>
    <t>5. Telekomunikacja - T-Mobile</t>
  </si>
  <si>
    <t>ST- TOM VII - Branża Telekomunikacyjna</t>
  </si>
  <si>
    <t>Demontaż 2-ch rur rurociągu kablowego z wykopu</t>
  </si>
  <si>
    <t>19 d.1.5; 20 d.1.5; 21 d.1.5</t>
  </si>
  <si>
    <t>Mechaniczna rozbiórka studni kablowych SKR-1 przy przebudowie, studnia prefabrykowana</t>
  </si>
  <si>
    <t>14 d.1.5</t>
  </si>
  <si>
    <t>Demontaz</t>
  </si>
  <si>
    <t>odcinek</t>
  </si>
  <si>
    <t xml:space="preserve"> 10 d.1.4; 11 d.1.5; 12 d.1.6; 13 d.1.4</t>
  </si>
  <si>
    <t>złącz.</t>
  </si>
  <si>
    <t xml:space="preserve">Spawanie kabla światłowodowego wraz z montażem muf na kablu </t>
  </si>
  <si>
    <t>8 d.1.3; 9 d.1.3</t>
  </si>
  <si>
    <t>Montaż złączy</t>
  </si>
  <si>
    <t>Montaż stelaży zapasów kabli światłowodowych w studni</t>
  </si>
  <si>
    <t>7 d.1.2</t>
  </si>
  <si>
    <t>6 d.1.2</t>
  </si>
  <si>
    <t>5 d.1.2</t>
  </si>
  <si>
    <t>Wciąganie kabli</t>
  </si>
  <si>
    <t>Zabezpieczenie istniejącej kanalizacji rurą dwudzielną 120</t>
  </si>
  <si>
    <t>2 d.1.1; 3 d.1.1</t>
  </si>
  <si>
    <t>Budowa studni kablowych prefabrykowanych rozdzielczych SKR-1 w gruncie kategorii III - rama typu ciężkiego</t>
  </si>
  <si>
    <t>4. Telekomunikacja - Multimedia Polska</t>
  </si>
  <si>
    <t>Przekładanie 1 przewodu stalowego o śr. 4 mm na drugą stronę słupa w terenie z przeszkodami</t>
  </si>
  <si>
    <t>23 d.1.6</t>
  </si>
  <si>
    <t>Przestawianie słupów pojedynczych o długości 7 m w terenie płaskim o kat. gruntu III</t>
  </si>
  <si>
    <t>22 d.1.6</t>
  </si>
  <si>
    <t>Przeniesienie słupa telefonicznego</t>
  </si>
  <si>
    <t>Mechaniczna rozbiórka studni kablowych SKR-2 przy przebudowie, studnia prefabrykowana</t>
  </si>
  <si>
    <t>18 d.1.5</t>
  </si>
  <si>
    <t xml:space="preserve"> 14 d.1.4; 15 d.1.5; 16.d.1.6; 17 d.1.4</t>
  </si>
  <si>
    <t>Spawanie kabla światłowodowego wraz z montażem mufy na kablu</t>
  </si>
  <si>
    <t>12 d.1.3; 13 d.1.3</t>
  </si>
  <si>
    <t>11 d.1.1</t>
  </si>
  <si>
    <t>10 d.1.1</t>
  </si>
  <si>
    <t>9 d.1.1</t>
  </si>
  <si>
    <t>8 d.1.1</t>
  </si>
  <si>
    <t>7 d.1.1</t>
  </si>
  <si>
    <t>6 d.1.1</t>
  </si>
  <si>
    <t>Budowa studni kablowych prefabrykowanych rozdzielczych SKR -2 w gruncie kategorii III + pokrywa zewnętrzna z zamkiem ryglowym oraz zamkiem ABLOY</t>
  </si>
  <si>
    <t>Wymurowanie studni z wejściem od strony chodnika</t>
  </si>
  <si>
    <t>3. Telekomunikacja - Orange Polska</t>
  </si>
  <si>
    <t>Przestawienie i montaż istniejącego słupka rozdzielczego</t>
  </si>
  <si>
    <t>Przestawienie i montaż istniejących szaf kablowych</t>
  </si>
  <si>
    <t>Przeniesienie słupków i szafek</t>
  </si>
  <si>
    <t>Pomiary kabli miedzianych.</t>
  </si>
  <si>
    <t>17 d.1.4</t>
  </si>
  <si>
    <t>13 d.1.4; 14 d.1.4; 15 d.1.5; 16.d.1.6</t>
  </si>
  <si>
    <t>10 d.1.3; 11 d.1.3</t>
  </si>
  <si>
    <t>Montaż złącz na kablach koncentrycznych</t>
  </si>
  <si>
    <t>10 d.1.3</t>
  </si>
  <si>
    <t>Budowa studni kablowych rozdzielczych SK-1 z gotowej mieszanki betonowej w gruncie kategorii III</t>
  </si>
  <si>
    <t>Budowa studni kablowych prefabrykowanych rozdzielczych SKR-1 w gruncie kategorii III</t>
  </si>
  <si>
    <t>2. Telekomunikacja - UPC Polska</t>
  </si>
  <si>
    <t>4 d.1</t>
  </si>
  <si>
    <t>3 d.1</t>
  </si>
  <si>
    <t>2 d.1</t>
  </si>
  <si>
    <t>1 d.1</t>
  </si>
  <si>
    <t>1. Telekomunikacja - kanalizacja UM</t>
  </si>
  <si>
    <t>Przebudowa kablowych linii telekomunikacyjnych przy budowie dróg</t>
  </si>
  <si>
    <t>ST-01.03.04</t>
  </si>
  <si>
    <t xml:space="preserve">Rurociąg stalowy spawany o średnicy zewnętrznej do 20.0 mm. Grubość ścianki do 4.5 mm -  Dn 1/2" </t>
  </si>
  <si>
    <t xml:space="preserve"> Nr ST ST-00.03</t>
  </si>
  <si>
    <t>(pozycja 192-195)</t>
  </si>
  <si>
    <t>kpl.</t>
  </si>
  <si>
    <t xml:space="preserve">Hydranty pożarowe nadziemne o śr. 80 mm </t>
  </si>
  <si>
    <t>(pozycja: 186; 200)</t>
  </si>
  <si>
    <t xml:space="preserve">Studzienka z tworzywa Dn 500mm z tworzywa sztucznego wraz z wyposazeniem w armaturę </t>
  </si>
  <si>
    <t>(pozycja: 151-155; 161; 180-185);</t>
  </si>
  <si>
    <t xml:space="preserve">Rurociągi żeliwne ciśnieniowe kielichowe  o śr. nominalnej 100 mm  - żeliwo sfer. klasa min. C25 </t>
  </si>
  <si>
    <t>Nr ST ST-00.01, Nr ST ST-00.02, Nr ST ST-00.03</t>
  </si>
  <si>
    <t>(pozycja: 150-160; 171-175; 196-200; 203-204; 206)</t>
  </si>
  <si>
    <t xml:space="preserve">Rurociąg z rur polietylenowych (PE, PEHD) o śr.zewnętrznej 180 mm </t>
  </si>
  <si>
    <t>(pozycja: 150-162; 199; 202; 205; 207)</t>
  </si>
  <si>
    <t>Rurociąg z rur polietylenowych (PE, PEHD) o śr.zewnętrznej 90 mm PE 100 SDR 17</t>
  </si>
  <si>
    <t>Nr ST ST-00.01, Nr ST ST-00.02 Nr ST ST-00.03</t>
  </si>
  <si>
    <t xml:space="preserve"> (pozycja: 150-161;163; 168-170; 199) </t>
  </si>
  <si>
    <t xml:space="preserve">Rurociąg z rur polietylenowych (PE, PEHD) o śr.zewnętrznej 63 mm </t>
  </si>
  <si>
    <t>(pozycja: 150-161; 164-165; 167; 176-178; 187-189; 199-201; 204; 206)</t>
  </si>
  <si>
    <t xml:space="preserve">Rurociąg z rur polietylenowych (HDPD) o śr. nominalnej 32 mm z rur w zwojach </t>
  </si>
  <si>
    <t>(pozycja: 150-161; 166; 179; 190-191; 199)</t>
  </si>
  <si>
    <t>PRZEBUDOWA PODZIEMNYCH LINII WODOCIĄGOWYCH PRZY PRZEBUDOWIE I BUDOWIE DRÓG</t>
  </si>
  <si>
    <t>ST-01.03.05</t>
  </si>
  <si>
    <t>Nr ST ST-00.05</t>
  </si>
  <si>
    <t>ST-01.03.07</t>
  </si>
  <si>
    <t xml:space="preserve">Zaślepienie  istn. rurociągu biegnącego a terenie ogródków działkowych </t>
  </si>
  <si>
    <t xml:space="preserve">Nr ST ST-00.05 </t>
  </si>
  <si>
    <t>(pozycja: 30)</t>
  </si>
  <si>
    <t xml:space="preserve">Demontaż rurociągu stalowego o złączach spawanych o śr. zewnętrznej 159/5.6 </t>
  </si>
  <si>
    <t>(pozycja: 28-29)</t>
  </si>
  <si>
    <t xml:space="preserve">Roboty na istniejących studniach </t>
  </si>
  <si>
    <t xml:space="preserve"> Nr ST ST-00.04</t>
  </si>
  <si>
    <t>(pozycja: 21-23)</t>
  </si>
  <si>
    <t>stud.</t>
  </si>
  <si>
    <t xml:space="preserve">Studnie rewizyjne z kręgów betonowych o śr. 1200 mm w gotowym wykopie  - właz pływajacy </t>
  </si>
  <si>
    <t>Nr ST ST-00.02, Nr ST ST-00.04</t>
  </si>
  <si>
    <t>(pozycja: 2-6; 9; 16-19)</t>
  </si>
  <si>
    <t xml:space="preserve">Kanały z rur PVC łączonych na wcisk o śr. zewn. 160 mm </t>
  </si>
  <si>
    <t>Nr ST ST-00.01, Nr ST ST-00.02, Nr ST ST-00.04</t>
  </si>
  <si>
    <t xml:space="preserve">(pozycja: 1-10; 13) </t>
  </si>
  <si>
    <t xml:space="preserve">Kanały  PP lite o śr. nominalnej 200 mm SN 10 </t>
  </si>
  <si>
    <t>(pozycja: 1-9; 11-12; 14-15; 20; 24-27)</t>
  </si>
  <si>
    <t>BUDOWA KANALIZACJI SANITARNEJ W ul. HOŻEJ</t>
  </si>
  <si>
    <t xml:space="preserve">Zamulenie istn. kanału </t>
  </si>
  <si>
    <t>(pozycja: 120)</t>
  </si>
  <si>
    <t xml:space="preserve">Demontaż studni rewizyjnych z kręgów betonowych o śr. 1200 mm w gotowym wykopie o głębokości 3 m </t>
  </si>
  <si>
    <t xml:space="preserve">Nr ST ST-00.05  </t>
  </si>
  <si>
    <t>(pozycja: 141-144)</t>
  </si>
  <si>
    <t>Roboty na istniejących studniach</t>
  </si>
  <si>
    <t xml:space="preserve"> (pozycja: 134; 136-140)</t>
  </si>
  <si>
    <t xml:space="preserve">Kanały z rur PP łączonych na wcisk o śr. zewn. 160 mm </t>
  </si>
  <si>
    <t xml:space="preserve">(pozycja: 125-133; 135; 146-149) </t>
  </si>
  <si>
    <t>PRZEBUDOWA KANALIZACJI SANITARNEJ W ul. HOŻEJ</t>
  </si>
  <si>
    <t>Zamulenie istn. Kanału</t>
  </si>
  <si>
    <t xml:space="preserve"> (pozycja: 120)</t>
  </si>
  <si>
    <t>Demontaż rurociągu betonowego kielichowego o średnicy nominalnej 200 mm uszczelnionego zaprawą cementową</t>
  </si>
  <si>
    <t xml:space="preserve"> (pozycja: 116-119)</t>
  </si>
  <si>
    <t>Demontaż rurociągu żelbetowego o średnicy nominalnej 1000 mm łączonego na styk opaską betonową</t>
  </si>
  <si>
    <t xml:space="preserve"> (pozycja: 115; 117-119)</t>
  </si>
  <si>
    <t>Demontaż studzienek ściekowych ulicznych betonowych o śr. 500 mm z osadnikiem bez syfonu</t>
  </si>
  <si>
    <t xml:space="preserve"> (pozycja: 114; 117-119)</t>
  </si>
  <si>
    <t>(pozycja: 113; 117-119)</t>
  </si>
  <si>
    <t xml:space="preserve">Demontaż studni rewizyjnych z kręgów betonowych o śr. 1500 mm w gotowym wykopie o głębokości 3 m </t>
  </si>
  <si>
    <t>(pozycja: 112; 117-119)</t>
  </si>
  <si>
    <t xml:space="preserve">Wylot W1 </t>
  </si>
  <si>
    <t>(pozycja: 76-84)</t>
  </si>
  <si>
    <t>(pozycja: 69-75)</t>
  </si>
  <si>
    <t xml:space="preserve">Studzienki ściekowe uliczne betonowe o śr.500 mm z osadnikiem bez syfonu </t>
  </si>
  <si>
    <t>(pozycja: 2-6; 65)</t>
  </si>
  <si>
    <t xml:space="preserve">Studnia D23 z kręgów betonowych i żelbetowych w gotowym wykopie o średnicy 2000 mm i głębokości 2.06 m  - właz pływajacy </t>
  </si>
  <si>
    <t>(pozycja: 2-6; 19; 55; 63; 121-124)</t>
  </si>
  <si>
    <t xml:space="preserve">Studnia D20 z kręgów betonowych i żelbetowych w gotowym wykopie o średnicy 2000 mm i głębokości 2.6 m  - właz pływajacy </t>
  </si>
  <si>
    <t>(pozycja: 2-6; 19; 55; 62)</t>
  </si>
  <si>
    <t>Studnia D19 z kręgów betonowych i żelbetowych w gotowym wykopie o średnicy 2000 mm i głębokości 2.64 m  - właz pływajacy</t>
  </si>
  <si>
    <t xml:space="preserve"> (pozycja: 2-6; 11; 19; 55; 61; 64)</t>
  </si>
  <si>
    <t xml:space="preserve">Studnie rewizyjne z kręgów betonowych o śr. 1200 mm  - właz pływajacy </t>
  </si>
  <si>
    <t>(pozycja: 2-6; 53-54; 56-60; 121-124)</t>
  </si>
  <si>
    <t>(pozycja: 25-26; 34-36)</t>
  </si>
  <si>
    <t xml:space="preserve">Komora pod przecisk + wykonanie przecisku o śr. nominalnej 1219x14,2mm </t>
  </si>
  <si>
    <t>(pozycja: 2-6; 16-19; 27-33)</t>
  </si>
  <si>
    <t xml:space="preserve">Komora spadowa D18 </t>
  </si>
  <si>
    <t>(pozycja: 2-6; 13-15; 19; 55; 85-111; 121-124)</t>
  </si>
  <si>
    <t xml:space="preserve">Osadnik (Os1) </t>
  </si>
  <si>
    <t>(pozycja: 2-6; 12; 19; 40-42; 121-124)</t>
  </si>
  <si>
    <t xml:space="preserve">Separator (SEP1) </t>
  </si>
  <si>
    <t xml:space="preserve">(pozycja: 2-6; 12; 19; 38-39; 42; 121-124) </t>
  </si>
  <si>
    <t xml:space="preserve">Kanały z rur żelbetowych kl. III 60kN/mb łączonych na uszczelkę gumową o śr. 400 mm </t>
  </si>
  <si>
    <t>(pozycja: 1-6; 19; 37; 50; 66; 121-124)</t>
  </si>
  <si>
    <t xml:space="preserve">Kanały z rur kanalizacyjnych poliestrowych GRP   o średnicy Dn 1000mm SN 10000 </t>
  </si>
  <si>
    <t>(pozycja: 1-6; 20; 24; 121-124)</t>
  </si>
  <si>
    <t xml:space="preserve">Kanały PP lite  o śr. nominalnej 400 mm SN 10 </t>
  </si>
  <si>
    <t xml:space="preserve">(pozycja: 1-6; 9-10; 19; 23; 668; 121-124) </t>
  </si>
  <si>
    <t xml:space="preserve">Kanały PP lite  o śr. nominalnej 300 mm SN 10 </t>
  </si>
  <si>
    <t>(pozycja: 1-6; 8; 19; 22; 48-49; 52; 678; 121-124)</t>
  </si>
  <si>
    <t>(pozycja: 1-7; 19; 21; 43-47; 51; 68; 121-124)</t>
  </si>
  <si>
    <t>roboty ziemne</t>
  </si>
  <si>
    <t>KANALIZACJA DESZCZOWA</t>
  </si>
  <si>
    <t>ST-03.02.01</t>
  </si>
  <si>
    <t xml:space="preserve">Oprogramowanie sterownika i prace rozruchowe uruchomienia sygnalizacji </t>
  </si>
  <si>
    <t>(poz. 48-49)</t>
  </si>
  <si>
    <t xml:space="preserve">Badanie i pomiary linii kablowych sygnalizacyjnych, instalacji uziemiającej, ochrony przeciwporażeniowej </t>
  </si>
  <si>
    <t>(poz. 45-47)</t>
  </si>
  <si>
    <t>Badania i pomiary</t>
  </si>
  <si>
    <t xml:space="preserve">Wykonanie pętli rowerowych przewodem LgYd 2,5 mm2 w rurkach RB-20 układanych w bruzdach w jezdni wraz wykonaniem mufy z rur termokurczliwych w studni kablowej </t>
  </si>
  <si>
    <t>(poz. 40-44)</t>
  </si>
  <si>
    <t xml:space="preserve">Wykonanie pętli długich przewodem LgYd 2,5 mm2 w rurkach RB-20 układanych w bruzdach w jezdni wraz wykonaniem mufy z rur termokurczliwych w studni kablowej </t>
  </si>
  <si>
    <t xml:space="preserve">Wykonanie pętli skośnych przewodem LgYd 2,5 mm2 w rurkach RB-20 układanych w bruzdach w jezdni wraz wykonaniem mufy z rur termokurczliwych w studni kablowej </t>
  </si>
  <si>
    <t>Pętle indukcyjne</t>
  </si>
  <si>
    <t xml:space="preserve">Demontaż i montaż przycisków na maszcie </t>
  </si>
  <si>
    <t>(poz. 39, d.4)</t>
  </si>
  <si>
    <t xml:space="preserve">Demontaż i montaż sygnalizatorów akustycznych na maszcie </t>
  </si>
  <si>
    <t>(poz. 38 d.4)</t>
  </si>
  <si>
    <t xml:space="preserve">Demontaż i montaż latarń sygnałów ulicznych 2 komorowych LED na maszcie </t>
  </si>
  <si>
    <t>(poz. 37, d.4)</t>
  </si>
  <si>
    <t xml:space="preserve">Demontaż i montaż latarń sygnałów ulicznych 3 komorowych LED na maszcie </t>
  </si>
  <si>
    <t>(poz. 36, d.4)</t>
  </si>
  <si>
    <t xml:space="preserve">Montaż detektorów mikrofalowych na maszcie </t>
  </si>
  <si>
    <t>(poz. 35, d.4)</t>
  </si>
  <si>
    <t xml:space="preserve">Montaż detektorów mikrofalowych na wysięgniku </t>
  </si>
  <si>
    <t>(poz. 33, d.4)</t>
  </si>
  <si>
    <t xml:space="preserve">Montaż latarń sygnałów ulicznych 3 komorowych na maszcie </t>
  </si>
  <si>
    <t>(poz. 34, d.4)</t>
  </si>
  <si>
    <t xml:space="preserve">Montaż latarń sygnałów ulicznych 3 komorowych wraz z ekranem kontrastowym na wysięgniku </t>
  </si>
  <si>
    <t>(poz. 30,31,32 d.4)</t>
  </si>
  <si>
    <t>Roboty kablowe</t>
  </si>
  <si>
    <t>Demontaż i montaż masztu sygnalizacji ulicznej wraz z fundamentem prefabrykowanym i konsolami dla mocowania sygnalizatora</t>
  </si>
  <si>
    <t xml:space="preserve"> (poz. 28,29, d.3)</t>
  </si>
  <si>
    <t xml:space="preserve">Montaż wsporników sygnalizatora na wysięgniku </t>
  </si>
  <si>
    <t>(poz. 27, d.3)</t>
  </si>
  <si>
    <t xml:space="preserve">Montaż słupa sygnalizacyjnego z wysięgnikiem L=9,0 m na zespole kotwiącym wraz z wykonaniem fundamentu na mokro, osadzeniem rury fundamentowej i rury kablowej oraz listwy zaciskowej </t>
  </si>
  <si>
    <t>(poz. 20-26 d.3)</t>
  </si>
  <si>
    <t xml:space="preserve">Ręczne wyciąganie kabli YKY 4x1,5 z kanalizacji kablowej </t>
  </si>
  <si>
    <t>(poz. 19 d.2)</t>
  </si>
  <si>
    <t xml:space="preserve">Ręczne wciąganie przewodu YDYL 7x0,5 do rur wraz z podłączeniem pod zaciski </t>
  </si>
  <si>
    <t>(poz. 15,17 d.2)</t>
  </si>
  <si>
    <t xml:space="preserve">Ręczne wciąganie przewodu YDYL 5x0,5 do rur wraz z podłączeniem pod zaciski </t>
  </si>
  <si>
    <t>(poz. 14,17 d.2)</t>
  </si>
  <si>
    <t xml:space="preserve">Ręczne wciąganie przewodu YDY 4x1,5 do rur wraz z podłączeniem pod zaciski </t>
  </si>
  <si>
    <t>(poz. 12,17 d.2)</t>
  </si>
  <si>
    <t xml:space="preserve">Ręczne wciąganie przewodu YDY 3x1,5 do rur wraz z podłączeniem pod zaciski </t>
  </si>
  <si>
    <t xml:space="preserve">Ręczne wciąganie przewodu DY-4 do kanalizacji kablowej wraz z podłączeniem pod zaciski </t>
  </si>
  <si>
    <t>(poz. 11,18 d.2)</t>
  </si>
  <si>
    <t xml:space="preserve">Ręczne wciąganie kabla XzTKMXpw 2x2x0,8 do kanalizacji kablowej wraz z obróbką końców kabli i podłączeniem pod zaciski </t>
  </si>
  <si>
    <t>(poz. 10,16,17 d.2)</t>
  </si>
  <si>
    <t xml:space="preserve">Ręczne wciąganie kabla YKY 6x1,5 do kanalizacji kablowej wraz z podłączeniem pod zaciski </t>
  </si>
  <si>
    <t>(poz. 9,17 d.2)</t>
  </si>
  <si>
    <t xml:space="preserve">Ręczne wciąganie kabla YKY 4x1,5 do kanalizacji kablowej wraz z podłączeniem pod zaciski </t>
  </si>
  <si>
    <t>(poz. 8,17 d.2)</t>
  </si>
  <si>
    <t xml:space="preserve">Ręczne wciąganie kabla YKY 3x1,5 do kanalizacji kablowej wraz z podłączeniem pod zaciski </t>
  </si>
  <si>
    <t>(poz. 7,17 d.2)</t>
  </si>
  <si>
    <t>(poz. 6, d.3)</t>
  </si>
  <si>
    <t>(poz. 5, d.1)</t>
  </si>
  <si>
    <t>(poz. 4, d.2)</t>
  </si>
  <si>
    <t>(poz. 3, d.1)</t>
  </si>
  <si>
    <t xml:space="preserve">Budowa studni kablowych prefabrykowanych rozdzielczych SRK-1 wieloelementowych w gruncie kat.III </t>
  </si>
  <si>
    <t>(poz. 2, d.1)</t>
  </si>
  <si>
    <t>Budowa studni kablowych prefabrykowanych rozdzielczych SK-1 dwuelementowych w gruncie kat.III</t>
  </si>
  <si>
    <t xml:space="preserve"> (poz. 1, d.1)</t>
  </si>
  <si>
    <t>kanalizacja kablowa</t>
  </si>
  <si>
    <t>Sygnalizacja świetlna</t>
  </si>
  <si>
    <t>ST-07.03.01</t>
  </si>
  <si>
    <t>Demontaż i ponowny montaż słupa bliźniaczego wraz z wysięgnikiem 2-ramiennym i dwoma oprawami oświetlenia zewnętrznego</t>
  </si>
  <si>
    <t xml:space="preserve"> (poz. 45-47 d.4</t>
  </si>
  <si>
    <t xml:space="preserve">Demontaż słupa oświetleniowego wraz z wysięgnikiem i oprawą </t>
  </si>
  <si>
    <t>(poz. 44 d.4)</t>
  </si>
  <si>
    <t xml:space="preserve">Demontaż przewodów nieizolowanych 2x25 mm2 AL linii napowietrznej nn na słupach energetycznych - długość trasowa </t>
  </si>
  <si>
    <t>(poz. 43 d.4)</t>
  </si>
  <si>
    <t xml:space="preserve">Demontaż opraw oświetlenia zewnętrznego wraz z wysięgnikami i bezpiecznikami na słupach energetycznych </t>
  </si>
  <si>
    <t>(poz. 41, 42 d.4)</t>
  </si>
  <si>
    <t>Oświetlenie ulic - roboty demontażowe</t>
  </si>
  <si>
    <t>Badanie i pomiary linii kablowych, instalacji uziemiającej, ochrony przeciwporażeniowej i parametrów oświetlenia</t>
  </si>
  <si>
    <t xml:space="preserve"> (poz. 26-30 d.3)</t>
  </si>
  <si>
    <t>Oświetlenie ulic - pomiary</t>
  </si>
  <si>
    <t xml:space="preserve">Montaż i stawianie słupów h=8m z wysięgnikami 1/1,5m wraz z montażem opraw drogowych 32LED, 51W, wciąganiem przewodów YDYżo 5x1,5 mm2 oraz montażem izolowanych złączy kablowych IZK </t>
  </si>
  <si>
    <t>(poz. 18-22, 25 d.2)</t>
  </si>
  <si>
    <t xml:space="preserve">Montaż na słupie na wys. 5 m  dodatkowych wysięgników stalowych, ocynkowanych o wysokości 0,5 m i długości 1,0 m, z pierścieniem montażowym o kształcie kątowo-łukowym i kącie podniesienia 10’ oraz opraw drogowych 24 LEDS, 500 mA, 28W wraz z wciąganiem przewodów YDYżo 5x1,5 mm2 oraz montażem izolowanych złączy kablowych IZK </t>
  </si>
  <si>
    <t>(poz. 23, 26,30,32,33; d.2)</t>
  </si>
  <si>
    <t xml:space="preserve">Montaż i stawianie kompletnych słupów stalowych, ocynkowanych, stożkowych o grubości blachy 4 mm i wysokości nadziemnej 6,0 m z zakończeniem D=60 mm, montażem doziemnym wraz z montażem opraw drogowych asymetrycznych 32 LEDS, 500 mA, 71W, wciąganiem przewodów YDYżo 5x1,5 mm2 oraz montażem izolowanych złączy kablowych IZK we wnęce kablowej i połączeniami </t>
  </si>
  <si>
    <t>(poz. 20,24,27,30,33; d.2)</t>
  </si>
  <si>
    <t xml:space="preserve">Montaż i stawianie kompletnych słupów stalowych, ocynkowanych, stożkowych o grubości blachy 4 mm i wysokości nadziemnej 7,0 m z zakończeniem D=60 mm, montażem doziemnym z wysięgnikami stalowymi, ocynkowanymi o wysokości 0,5 m i długości 1,0 m o kształcie kątowo-łukowym i kącie podniesienia 10’ wraz z montażem opraw drogowych 24 LEDS, 500 mA, 38W , wciąganiem przewodów YDYżo 5x1,5 mm2 oraz montażem izolowanych złączy kablowych IZK we wnęce kablowej i połączeniami </t>
  </si>
  <si>
    <t>(poz. 19,22,24,2729,32; d.2)</t>
  </si>
  <si>
    <t xml:space="preserve">Montaż i stawianie kompletnych słupów stalowych, ocynkowanych, stożkowych o grubości blachy 4 mm i wysokości nadziemnej 8,0 m z zakończeniem D=60 mm, montażem doziemnym z wysięgnikami stalowymi, ocynkowanymi o wysokości 1,0 m i długości 1,5 m o kształcie kątowo-łukowym i kącie podniesienia 10’ wraz z montażem opraw drogowych 48 LEDS, 500 mA, 75W , wciąganiem przewodów YDYżo 5x1,5 mm2 oraz montażem izolowanych złączy kablowych IZK we wnęce kablowej i połączeniami </t>
  </si>
  <si>
    <t>(poz. 18,21,24,27,28,33; d.2)</t>
  </si>
  <si>
    <t xml:space="preserve">Montaż szafki oświetlenia ulicznego 3-fazowej, 4-obwodowej w obudowie i na fundamencie prefabrykowanym z tworzyw sztucznych </t>
  </si>
  <si>
    <t>(poz. 17 d2)</t>
  </si>
  <si>
    <t>Oświetlenie ulic</t>
  </si>
  <si>
    <t>(poz. 14, 16 d.1)</t>
  </si>
  <si>
    <t>Montaż uziomów poziomych z bednarki 25x4 mm wraz z połdączeniami słupów - długość trasowa</t>
  </si>
  <si>
    <t xml:space="preserve"> (poz. 13, 15, 16 d.1)</t>
  </si>
  <si>
    <t xml:space="preserve">Montaż w rowach muf przelotowych z rur termokurczliwych na kablach wielożyłowych z żyłami Al o przekroju do 25 mm2 na napięcie do 1 kV o izolacji i powłoce z tworzyw sztucznych </t>
  </si>
  <si>
    <t>(poz. 11 d.1)</t>
  </si>
  <si>
    <t>Układanie kabli NAYY-J 4x25 mm2 w rurach - długość trasowa</t>
  </si>
  <si>
    <t xml:space="preserve"> (poz. 8 d.1)</t>
  </si>
  <si>
    <t xml:space="preserve">Układanie kabli YKY 3x4 mm2 w rurach - długość trasowa </t>
  </si>
  <si>
    <t>(poz. 7 d.1)</t>
  </si>
  <si>
    <t xml:space="preserve">Układanie rur osłonowych o śr. 50 mm w rowie wraz z towarzyszącymi robotami ziemnymi - długość trasowa </t>
  </si>
  <si>
    <t>(poz. 1, 2, 5, 6; d. 1)</t>
  </si>
  <si>
    <t xml:space="preserve"> poz. 1, 2, 4, 6; d. 1</t>
  </si>
  <si>
    <t xml:space="preserve">Układanie kabli NAYY-J 4x25 mm2 w rowach wraz z zapasami technologicznymi, nasypaniem warstwy piasku, towarzyszącymi robotami ziemnymi, zarobieniem końców kabli na sucho i podłączeniami - długość trasowa </t>
  </si>
  <si>
    <t>poz. 1,2,3,6,9,10,11,12; d.1)</t>
  </si>
  <si>
    <t>ST-07.07.01</t>
  </si>
  <si>
    <t>Pielęgnacja krzewów liściastych</t>
  </si>
  <si>
    <t>28 d.2</t>
  </si>
  <si>
    <t>Pielęgnacja drzew liściastych form naturalnych</t>
  </si>
  <si>
    <t>27 d.2</t>
  </si>
  <si>
    <t>Sadzenie krzewów liściast.form naturalnych z przesadzenia na terenie płaskim w gr.kat.III z całkowitą zaprawą dołów śr./głębok. 0.7 m</t>
  </si>
  <si>
    <t>26 d.2</t>
  </si>
  <si>
    <t>Wykopanie krzewów w celu przesadzenia</t>
  </si>
  <si>
    <t>25 d.2</t>
  </si>
  <si>
    <t>Sadzenie drzew liściast.form naturalnych z przesadzenia na terenie płaskim w gr.kat.III z całkowitą zaprawą dołów śr./głębok. 1.0/0.7 m</t>
  </si>
  <si>
    <t>23 d.2</t>
  </si>
  <si>
    <t>PRZESADZENIE DRZEW I KRZEWÓW Z ROCZNĄ PIELĘGNACJĄ</t>
  </si>
  <si>
    <t>ST-09.01.01.</t>
  </si>
  <si>
    <t>Igłofiltry o śr. do 50 mm wpłukiwane w grunt z obsypką na głębokość do 4 m</t>
  </si>
  <si>
    <t>Wyciąganie ścianek szczelnych stalowych z grodzic G-62 wibromłotem ICE; głębokość wbicia do 6 m, grunt kat. IV Do 25 m na jednym placu budowy</t>
  </si>
  <si>
    <t>Wbijanie ścianek szczelnych stalowych z grodzic G-62 wibromłotem HVB; głębokość wbicia do 6 m, grunt kat. III Do 25 m na jednym placu budowy</t>
  </si>
  <si>
    <t>BALUSTRADY WG KATALOGU DETALI MOSTOWYCH _KDM-BAL 1.0; 1.3; 1;4
(w tym malowanie)</t>
  </si>
  <si>
    <t>Wypełnienie szczelin dylatacyjnych 1</t>
  </si>
  <si>
    <t>Tynki zewnętrzne na ścianach płaskich i pow. poziomych barwione III kategorii</t>
  </si>
  <si>
    <t>t</t>
  </si>
  <si>
    <t>Zbrojenie konstrukcji - przygotowanie i montaż zbrojenia elementów budynków i budowli prętami stalowymi okrągłymi żebrowanymi o średnicy: 8 do 14 mm</t>
  </si>
  <si>
    <t>Ściany oporowe żelbetowe /część pozioma/-podstawy wykonane przy użyciu pompy do betonu na samochodzie: prostokątne o stopie płaskiej</t>
  </si>
  <si>
    <t>Ściany oporowe żelbetowe /część pionowa/ wykonane przy użyciu pompy do betonu na samochodzie, z betonu zwykłego B-20, o wysokości do 3 m, przekroju prostokątnym i grubości: ponad 25 do 30 cm</t>
  </si>
  <si>
    <t>Betonowanie płyt niezbrojonych i podbetonu o grubości 10 cm</t>
  </si>
  <si>
    <t>2. KONSTRUKCJA ŚCIAN OPOROWYCH</t>
  </si>
  <si>
    <t>Przejścia przez ścianę betonową o grubości 20-30 cm dla rurociągów o śr. 65-125 mm (Drenaż dla HP1)</t>
  </si>
  <si>
    <t>Drenaż rurowy korytkowy z obsypką (w wykopie nawodnionym) -sączki ceramiczne 50-100 mm</t>
  </si>
  <si>
    <t>Zasypywanie wykopów liniowych -wykonywanie warstwy filtracyjnej o szerokosci 0,30m (warstwy pionowej=2148,32m2*0,30m+warstwy poziomej=1223,434m2*0,3m</t>
  </si>
  <si>
    <t>Zasypanie wykopów fundamentowych podłużnych, punktowych, rowów, wykopów obiektowych spycharkami z zagęszczeniem mechanicznym spycharkami (grubość warstwy w stanie luźnym 30 cm) - kat. gruntu III-IV - współczynnik zagęszczenia Js=0.98) MINUS WARSTWA FILTRACYJNA</t>
  </si>
  <si>
    <t>Wykopy oraz przekopy wykonywane na odkład koparkami przedsiębiernymi o o pojemności łyżki 0,25 m3, w gruncie kategorii: III</t>
  </si>
  <si>
    <t>1. ROBOTY ZIEMNE +WARSTWA FILTRACYJNA</t>
  </si>
  <si>
    <t>ŚCIANY OPOROWE</t>
  </si>
  <si>
    <t>B-01</t>
  </si>
  <si>
    <t>B-02</t>
  </si>
  <si>
    <t>ST-B-00</t>
  </si>
  <si>
    <t>Budowa kanalizacji kablowej pierwotnej z rur z tworzyw sztucznych w wykopie wykonanym mechanicznie w gruncie kat. III o liczbie warstw 1; liczbie rur 4; liczbie otworów 4 - rura HDPE o śr. 110/6,3mm - długość trasowa</t>
  </si>
  <si>
    <t>Wykonanie przepustów o długości do 30 m pod przeszkodami terenowymi metodą płucząco-wierconą sterowaną w gruncie kat. III - rury HDPE o śr. 110/6,3 mm - długość trasowa</t>
  </si>
  <si>
    <t>Budowa kanalizacji kablowej pierwotnej z rur z tworzyw sztucznych w wykopie wykonanym mechanicznie w gruncie kat. III o liczbie warstw 1; liczbie rur 2; liczbie otworów 2 -  rura HDPE o śr. 110/6,3mm - długość trasowa</t>
  </si>
  <si>
    <t>Budowa rurociągu na głębokości 1 m w wykopie wykonanym koparkami łyżkowymi w gruncie kat. III-IV - rury na bębnach - każda następna rura HDPE 40 mm w rurociągu - rura HDPE o śr.  40/3,7 mm - długość trasowa</t>
  </si>
  <si>
    <t>Wciąganie kabli światłowodowych do kanalizacji wtórnej z rur z warstwą poślizgową z linką wciągarką mechaniczną z rejestratorem siły - kabel w odcinkach o długości 2 km - kabel światłowodowy Z-XOTKtsd 48J</t>
  </si>
  <si>
    <t>Wciąganie mechaniczne kabla wypełnionego w powłoce termoplastycznej o śr. do 30 mm w otwór wolny kanalizacji kablowej - kabel koncentryczny P3.625</t>
  </si>
  <si>
    <t>Wyciąganie kabli światłowodowych - kabel światłowodowy Z-XOTKtsd 48J</t>
  </si>
  <si>
    <t>Przełożenie istniejącego stelaża zapasu kabli światłowodowych do nowej studni, nawinięcie zapasu kabla światłowodowego na przełożony stelaż</t>
  </si>
  <si>
    <t>Pomiary kabli światłowodowych - pomiary reflektometryczne oraz tłumienności</t>
  </si>
  <si>
    <t>Budowa kanalizacji kablowej pierwotnej z rur z tworzyw sztucznych w wykopie wykonanym mechanicznie w gruncie kat. III o liczbie warstw 1; liczbie rur 1; liczbie otworów 1 - rura HDPE o śr. 110/6,3mm - długość trasowa</t>
  </si>
  <si>
    <t>Przełożenie 8  otworowej kanalizacji HDPE 110  - długość trasowa</t>
  </si>
  <si>
    <t>Wciąganie kabli światłowodowych do kanalizacji wtórnej z rur z warstwą poślizgową z linką wciągarką mechaniczną z rejestratorem siły - kabel w odcinkach o długości 2 km - kable istniejące</t>
  </si>
  <si>
    <t>Wyciąganie istniejących kabli światłowodowych</t>
  </si>
  <si>
    <t>Układanie istniejących kabli miedzianych w rurę dwudzielną</t>
  </si>
  <si>
    <t>Budowa rurociągu na głębokości 1 m w wykopie wykonanym koparkami łyżkowymi w gruncie kat. III-IV - rury w zwojach - 2 rury HDPE 40/3,7 mm - długość trasowa</t>
  </si>
  <si>
    <t>Wciąganie kabli światłowodowych do kanalizacji wtórnej z rur z warstwą poślizgową z linką wciągarką mechaniczną z rejestratorem siły - kabel w odcinkach o długości 2 km - kabel światłowodowy Z-XOTKtsd 24J</t>
  </si>
  <si>
    <t>4 d.1.1; 5 d.1.1</t>
  </si>
  <si>
    <t>Pomiary kabli światłowodowych - pomiary reflektometryczne</t>
  </si>
  <si>
    <t xml:space="preserve">Układanie kabli NA2XS(F)2Y 1x150, 12/20 kV w rowach wraz z zapasami technologicznymi, nasypaniem warstwy piasku, towarzyszącymi robotami ziemnymi, i montażem muf przelotowych - długość trasowa </t>
  </si>
  <si>
    <t>Układanie rur dwudzielnych o śr. 160 mm w rowie wraz z towarzyszącymi robotami ziemnymi - długość trasowa</t>
  </si>
  <si>
    <t xml:space="preserve">Wykonanie przewiertów z rur o śr. 160 mm </t>
  </si>
  <si>
    <t xml:space="preserve">Układanie kabli NA2XS(F)2Y 1x150, 12/20 kV w rurach - długość trasowa </t>
  </si>
  <si>
    <t xml:space="preserve">Układanie rur osłonowych grubościennych o śr. 160 mm w rowie wraz z towarzyszącymi robotami ziemnymi - długość trasowa </t>
  </si>
  <si>
    <t xml:space="preserve">Układanie rur osłonowych giętkich o śr. 160 mm w rowie wraz z towarzyszącymi robotami ziemnymi - długość trasowa </t>
  </si>
  <si>
    <t>Budowa kanalizacji kablowej 2-otworowej z rur PE-100 w gruncie kat.III wraz z robotami towarzyszącymi - długość trasowa</t>
  </si>
  <si>
    <t>Budowa kanalizacji kablowej 1-otworowej z rur PE-100 w gruncie kat.III wraz z robotami towarzyszącymi - długość trasowa</t>
  </si>
  <si>
    <t>Budowa kanalizacji kablowej 1-otworowej z rur PE-50 w gruncie kat.III wraz z robotami towarzyszącymi - długość trasowa</t>
  </si>
  <si>
    <t>Budowa kanalizacji kablowej 1-otworowej z rur PE-110 w gruncie kat.III wraz z robotami towarzyszącymi - długość trasowa</t>
  </si>
  <si>
    <t>Układanie rur osłonowychgiętkie  o śr. 75 mm w rowie wraz z towarzyszącymi robotami ziemnymi - długość trasowa</t>
  </si>
  <si>
    <t>Układanie rur osłonowych grubościenne o śr. 75 mm w rowie wraz z towarzyszącymi robotami ziemnymi - długość trasowa</t>
  </si>
  <si>
    <t>ANALOGIA - Malowanie preparatem zabezpieczającym antykorozyjnie beton powłoką o pdwyższonej zdolności pokrywania zarysowań : dwukrotnie, za pomocą aparatu z napędem elektr.</t>
  </si>
  <si>
    <t>Powłoki ochronne (lakiernicze) na podłożach betonowych z żywicy epoksydowo - poliuretanowej</t>
  </si>
  <si>
    <t>Izolacja powłokowa poziomych powierzchni betonowych i żelbetowych, z lepiku asfaltowego na zimno: dwuwarstwowa</t>
  </si>
  <si>
    <t>Izolacja powłokowa pionowych powierzchni betonowych i murowanych, z lepiku asfaltowego na zimno: dwuwarstwowa</t>
  </si>
  <si>
    <t>5 d.1</t>
  </si>
  <si>
    <t>6 d.1</t>
  </si>
  <si>
    <t>7 d.2</t>
  </si>
  <si>
    <t>8 d.2</t>
  </si>
  <si>
    <t>9 d.2</t>
  </si>
  <si>
    <t>10 d.2</t>
  </si>
  <si>
    <t>12 d.3</t>
  </si>
  <si>
    <t>ANALOGIA - Malowanie dwukrotne starych tynków farbą olejną - antygraffitti</t>
  </si>
  <si>
    <t>Rozebranie ogrodzeń z siatki na słupkach stalowych   z wywozem i zagospodarowaniem materiału przez Wykonawcę 
Ulica Hoża 446+37 m ogrodzenia w tym 4 furtki i brama wjazdowa - strona prawa ogrodzenie zewnętrzne ROD</t>
  </si>
  <si>
    <t>Rozbiórka ogrodzeń z siatki stalowej na słupkach betonowych na podmurówce z betonu wraz z usunięciem furtek (uwaga numery działek z furtek należy odzyskać i zamontować na nowym ogrodzeniu)  - z wywozem (strona prawa ogrodzenie wewnętrzne)   
Ulica Hoża 436 m  ogrodzenia w tym 43 furtki</t>
  </si>
  <si>
    <t>Wykonanie nawierzchni z betonowej kostki brukowej gr. 8cm na podsypce cementowo piaskowej gr. 5cm kolor czerwony - parking 
Ulica Hoża 189+184,42+144,01+28,08+27,02+184,55+152,95+288,35+16,42+189,62+18,28</t>
  </si>
  <si>
    <t xml:space="preserve">Rozbiórka ogrodzeń z siatki stalowej na słupkach betonowych na podmurówce z betonu z wywozem (strona lewa)      </t>
  </si>
  <si>
    <t>Rozebranie bram wjazdowych stalowych i furtek do ponownego ustawienia (dowiązanie wysokościowe do nowych wjazdów).</t>
  </si>
  <si>
    <t>Wykonanie ogrodzenia panelowego wys. 1,2, z siatki stalowej osadzonej na słupkach stalowych wraz z prefabrykowaną podmurówką - ogrodzenie wewnętrzne ROD</t>
  </si>
  <si>
    <t>Wykonanie ogrodzenia panelowego wys. 1,8, z siatki stalowej osadzonej na słupkach stalowych wraz z prefabrykowaną podmurówką
Ulica Piaskowa 5,5m, Hoża strona lewa 429m, Hoża strona prawa 113,5+52,5+6,5m</t>
  </si>
  <si>
    <t>Ustawienie ogrodzenia wysokości 1,8m z siatki stalowej na słupkach stalowych z mocowaniem do muru oporowego
Ulica Piaskowa 12,5m
Ulica Hoża strona prawa 35,5+151,5+127,5m
ulica Hoża strona lewa 58 m</t>
  </si>
  <si>
    <t>Zakup i ustawienie krawężnika kamiennego najazdowego15x22 wraz z odcinkami przejściowymi na ławie  C12/15  
Ulica Piaskowa 9+7,5+13,42+7 
Ulica Hoża 9+2+8,3+66+8+120,6+8+126,6+8+110+8,2+15,3+7+18+49,3+7+17,5+90</t>
  </si>
  <si>
    <t>Nawierzchnia z kostki betonowej gr. 8cm na podsypce cem. piask. 1:4 gr. 5cm szara    
Ulica Piaskowa 5,78+4,12+2,99+1,62+7,1  
Ulica Hoża 23,7+13,1+123,2+125,6+139,8+6,2+975,8+190,8+3,6+193,3+3,6+190,6+3,6+204,8+69,2+53,5+16,2+28,5+91,2+138,2+148,6+252,8+3,9+106,2+479,3+3,6+234,6+85+22</t>
  </si>
  <si>
    <t>Zakup i ustawienie obrzeży betonowych 8x30cm na podsypce cementowo - piaskowej gr. 5cm       
Ulica Piaskowa 18,26+14,6+11,94+7,71+15,33  
Ulica Hoża 61,6+73+3,5+2+95,4+96,7+95,6+98+4,1+13,4+4,1+3,9+47+21,2+14+18+31,3+13+5,4+5,4+33,3+43,9+8,1+14,4+36,5+39,9+57,2+11,3+33,2+32,2+31,6+30,7+29,6+18,5+1,5+20+15+265+6+6+191,1+67,4+33+37+2</t>
  </si>
  <si>
    <t>D.7.75</t>
  </si>
  <si>
    <t>D.8.88</t>
  </si>
  <si>
    <t>D.9.90</t>
  </si>
  <si>
    <t>Wykopanie drzew młodszych z bryłą korzeniową 0 śr. 0,51+1,00 m w celu [przesadzenia</t>
  </si>
  <si>
    <t>Demontaż</t>
  </si>
  <si>
    <t>18 d.4</t>
  </si>
  <si>
    <t>19 d.4</t>
  </si>
  <si>
    <t>20 d.4</t>
  </si>
  <si>
    <t>23 d.5</t>
  </si>
  <si>
    <t>27 d.7</t>
  </si>
  <si>
    <t>28 d.7</t>
  </si>
  <si>
    <t>30 d.7</t>
  </si>
  <si>
    <t>31.d.8</t>
  </si>
  <si>
    <t>24 d.6</t>
  </si>
  <si>
    <t>25 d.6</t>
  </si>
  <si>
    <t>26 d.6</t>
  </si>
  <si>
    <t>11 d. 3</t>
  </si>
  <si>
    <t>13 d. 3</t>
  </si>
  <si>
    <t>14 d.3</t>
  </si>
  <si>
    <t>15 d. 3</t>
  </si>
  <si>
    <t>16 d.3</t>
  </si>
  <si>
    <t>17 d. 3</t>
  </si>
  <si>
    <t>Ławy fundamentowe żelbetowe o szer. do 0.6 m</t>
  </si>
  <si>
    <t>Słupy żelbetowe wolno stojące pełne o obwodzie do 2 m - z zastosowaniem pompy do betonu</t>
  </si>
  <si>
    <t>Belki i podciągi żelbetowe; stosunek deskowanego 
obwodu do przekroju do 10 - z zastosowaniem pompy do
betonu</t>
  </si>
  <si>
    <t>Żelbetowe płyty stropowe grubości 8 cm płaskie lub na 
żebrach - z zastosowaniem pompy do betonu</t>
  </si>
  <si>
    <t>Żelbetowe płyty stropowe grubości 4 cm płaskie lub na 
żebrach - z zastosowaniem pompy do betonu</t>
  </si>
  <si>
    <t>Zbrojenie konstrukcji - przygotowanie i montaż zbrojenia 
elementów budynków i budowli prętami stalowymi
okrągłymi żebrowanymi o średnicy: 8 do 14 mm</t>
  </si>
  <si>
    <t>Podsypka piaskowa zagęszczona mechanicznie, o grubości warstwy po zagęszczeniu: 20 cm</t>
  </si>
  <si>
    <t>2 d.1 i 3 d. 1</t>
  </si>
  <si>
    <t>3. ROBOTY DODATKOWE - ZABEZPIECZENIE I ODWODNIENIE WYKOPU (DECYZJA O WYKONANIU TYCH PRAC PODJETA ZOSTANIE NA ETAPIE PROWADZENIA ROBÓT</t>
  </si>
  <si>
    <t>4. POCHYLNIA DLA NIEPEŁNOSPRAWNYCH</t>
  </si>
  <si>
    <t>21 d.4</t>
  </si>
  <si>
    <t>Okładziny z płytek mrozoodpornych i ryflowanych: płytki o wymiarach 20x20x cm Dopasowanie wzoru sąsiadujących płytek</t>
  </si>
  <si>
    <t>23 d. 5</t>
  </si>
  <si>
    <t>Balustrady pochylni ze stali nierdzewnej z pochwytem podwójnym (w tym malowanie)</t>
  </si>
  <si>
    <t>OGÓŁEM WARTOŚĆ ROBÓT NETTO PLN:</t>
  </si>
  <si>
    <t>Podatek VAT:</t>
  </si>
  <si>
    <t>OGÓŁEM WARTOŚĆ ROBÓT BRUTTO PLN:</t>
  </si>
  <si>
    <t>Oświetlenie dróg</t>
  </si>
  <si>
    <t>POZYCJE 202-206 ZOSTAŁY WYKONANE W RAMACH ZADANIA WŁASNEGO ZWiK</t>
  </si>
  <si>
    <t>wartość netto</t>
  </si>
  <si>
    <t>cena jednostkowa netto</t>
  </si>
  <si>
    <t>"Modernizacja ul. Hożej od ul. Bogumińskiej do ul. Łącznej w Szczecinie"</t>
  </si>
  <si>
    <t>D.2.31.1</t>
  </si>
  <si>
    <t>Warstwa mrozochronna z mieszanki niezwiązanej lub gruntu niewysadzinowego o CBR &gt;25% gr. 25 cm 
Ulica Hoża 5530m2</t>
  </si>
  <si>
    <t>Warstwa podbudowy z kruszywa 0/31,5mm łamanego stabilizowanego mechanicznie gr. 20cm   
Odtworzenie po kanalizacji</t>
  </si>
  <si>
    <t>Warstwa podbudowy pomocniczej z mieszanki związanej C3/4 gr. 18 cm
Odtworzenie po kanalizacji 762 m2
Ulica Hoża 5693m2</t>
  </si>
  <si>
    <t>Wykonanie nawierzchni z kostki kamiennej 15/17 na podsypce cementowo piaskowej gr. 5cm z wypełnieniem spoin masą epoksydową na 3/4 wysokości - materiał z rozbiórki lub depozytu miejskiego wraz z przygotowaniem materiału do wbudowania. 
Zatoka + wyniesione skrzyżowania i przejścia dla pieszych 635m2+130m2</t>
  </si>
  <si>
    <t>Materiałami grubowarstwowymi (masy chemoutwardzalne) - linie ciągłe 
zgodnie z projektem organizacji ruchu</t>
  </si>
  <si>
    <t xml:space="preserve">Materiałami grubowarstwowymi (masy chemoutwardzalne) - linie przerywane 
zgodnie z projektem organizacji ruchu
</t>
  </si>
  <si>
    <t xml:space="preserve">Materiałami grubowarstwowymi (masy chemoutwardzalne) - linie na skrzyżowaniach i przejściach 
zgodnie z projektem organizacji ruchu
</t>
  </si>
  <si>
    <t>Materiałami grubowarstwowymi (masy chemoutwardzalne) - strzałki i inne symbole
zgodnie z projektem organizacji ruchu
odtworzenie po kanalizacji 4m2</t>
  </si>
  <si>
    <t>07.01.01A</t>
  </si>
  <si>
    <t>6.2 Oznakowanie poziome - cienkowarstwowe</t>
  </si>
  <si>
    <t>D.6.65a</t>
  </si>
  <si>
    <t>Materiałami cienkowarstwowymi - linie ciągłe 
zgodnie z projektem organizacji ruchu</t>
  </si>
  <si>
    <t>D.6.65b</t>
  </si>
  <si>
    <t xml:space="preserve">Materiałami cienkowarstwowymi - linie przerywane 
zgodnie z projektem organizacji ruchu
</t>
  </si>
  <si>
    <t>D.6.65c</t>
  </si>
  <si>
    <t xml:space="preserve">Materiałami cienkowarstwowymi - linie na skrzyżowaniach i przejściach 
zgodnie z projektem organizacji ruchu
</t>
  </si>
  <si>
    <t>D.6.65d</t>
  </si>
  <si>
    <t xml:space="preserve">Materiałami cienkowarstowymi - strzałki i inne symbole
zgodnie z projektem organizacji ruchu
</t>
  </si>
  <si>
    <t>65b</t>
  </si>
  <si>
    <t>D.6.65e</t>
  </si>
  <si>
    <t>Oznakowanie miejsc dla niepełnosprawnych (farba koloru niebieskiego)</t>
  </si>
  <si>
    <t>62a</t>
  </si>
  <si>
    <t>63a</t>
  </si>
  <si>
    <t>64a</t>
  </si>
  <si>
    <t>65a</t>
  </si>
  <si>
    <t xml:space="preserve">Wykonanie przecisku o śr.nominalnej 508mm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</si>
</sst>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sz val="8"/>
      <name val="Arial CE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trike/>
      <sz val="8"/>
      <color indexed="10"/>
      <name val="Arial"/>
      <family val="2"/>
    </font>
    <font>
      <strike/>
      <sz val="11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strike/>
      <sz val="8"/>
      <color rgb="FFFF0000"/>
      <name val="Arial"/>
      <family val="2"/>
    </font>
    <font>
      <strike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33" borderId="10" xfId="51" applyNumberFormat="1" applyFont="1" applyFill="1" applyBorder="1" applyAlignment="1">
      <alignment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/>
      <protection/>
    </xf>
    <xf numFmtId="0" fontId="3" fillId="33" borderId="10" xfId="51" applyNumberFormat="1" applyFont="1" applyFill="1" applyBorder="1" applyAlignment="1">
      <alignment horizontal="center" vertical="top" wrapText="1"/>
      <protection/>
    </xf>
    <xf numFmtId="0" fontId="3" fillId="33" borderId="10" xfId="0" applyNumberFormat="1" applyFont="1" applyFill="1" applyBorder="1" applyAlignment="1">
      <alignment horizontal="center" vertical="top" wrapText="1"/>
    </xf>
    <xf numFmtId="0" fontId="10" fillId="0" borderId="10" xfId="52" applyBorder="1" applyAlignment="1">
      <alignment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vertical="center" wrapText="1"/>
      <protection/>
    </xf>
    <xf numFmtId="0" fontId="10" fillId="0" borderId="10" xfId="52" applyBorder="1" applyAlignment="1">
      <alignment horizontal="left" vertical="center" wrapText="1"/>
      <protection/>
    </xf>
    <xf numFmtId="0" fontId="11" fillId="0" borderId="10" xfId="52" applyFont="1" applyBorder="1" applyAlignment="1">
      <alignment vertical="center"/>
      <protection/>
    </xf>
    <xf numFmtId="0" fontId="11" fillId="0" borderId="10" xfId="52" applyFont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vertical="top" wrapText="1"/>
    </xf>
    <xf numFmtId="0" fontId="3" fillId="0" borderId="10" xfId="51" applyNumberFormat="1" applyFont="1" applyBorder="1" applyAlignment="1">
      <alignment horizontal="center" vertical="top" wrapText="1"/>
      <protection/>
    </xf>
    <xf numFmtId="0" fontId="3" fillId="0" borderId="10" xfId="51" applyNumberFormat="1" applyFont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51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5" fillId="38" borderId="10" xfId="0" applyNumberFormat="1" applyFont="1" applyFill="1" applyBorder="1" applyAlignment="1">
      <alignment vertical="center" wrapText="1"/>
    </xf>
    <xf numFmtId="0" fontId="5" fillId="38" borderId="10" xfId="0" applyNumberFormat="1" applyFont="1" applyFill="1" applyBorder="1" applyAlignment="1">
      <alignment horizontal="center" vertical="center" wrapText="1"/>
    </xf>
    <xf numFmtId="0" fontId="5" fillId="38" borderId="10" xfId="0" applyNumberFormat="1" applyFont="1" applyFill="1" applyBorder="1" applyAlignment="1">
      <alignment horizontal="left" vertical="center" wrapText="1"/>
    </xf>
    <xf numFmtId="0" fontId="8" fillId="0" borderId="10" xfId="51" applyNumberFormat="1" applyFont="1" applyBorder="1" applyAlignment="1">
      <alignment horizontal="center" vertical="top" wrapText="1"/>
      <protection/>
    </xf>
    <xf numFmtId="0" fontId="3" fillId="0" borderId="10" xfId="51" applyNumberFormat="1" applyFont="1" applyBorder="1" applyAlignment="1">
      <alignment horizontal="left" vertical="top" wrapText="1"/>
      <protection/>
    </xf>
    <xf numFmtId="0" fontId="3" fillId="0" borderId="10" xfId="51" applyNumberFormat="1" applyFont="1" applyBorder="1" applyAlignment="1">
      <alignment horizontal="right" vertical="center" wrapText="1"/>
      <protection/>
    </xf>
    <xf numFmtId="0" fontId="5" fillId="37" borderId="10" xfId="51" applyNumberFormat="1" applyFont="1" applyFill="1" applyBorder="1" applyAlignment="1">
      <alignment vertical="center" wrapText="1"/>
      <protection/>
    </xf>
    <xf numFmtId="0" fontId="5" fillId="37" borderId="10" xfId="51" applyNumberFormat="1" applyFont="1" applyFill="1" applyBorder="1" applyAlignment="1">
      <alignment horizontal="left" vertical="center" wrapText="1"/>
      <protection/>
    </xf>
    <xf numFmtId="0" fontId="5" fillId="37" borderId="10" xfId="0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10" fillId="33" borderId="10" xfId="52" applyFill="1" applyBorder="1" applyAlignment="1">
      <alignment vertical="center"/>
      <protection/>
    </xf>
    <xf numFmtId="0" fontId="5" fillId="39" borderId="10" xfId="51" applyNumberFormat="1" applyFont="1" applyFill="1" applyBorder="1" applyAlignment="1">
      <alignment vertical="center" wrapText="1"/>
      <protection/>
    </xf>
    <xf numFmtId="0" fontId="5" fillId="39" borderId="10" xfId="0" applyNumberFormat="1" applyFont="1" applyFill="1" applyBorder="1" applyAlignment="1">
      <alignment vertical="center" wrapText="1"/>
    </xf>
    <xf numFmtId="0" fontId="7" fillId="39" borderId="10" xfId="51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39" borderId="10" xfId="0" applyNumberFormat="1" applyFont="1" applyFill="1" applyBorder="1" applyAlignment="1">
      <alignment horizontal="left" vertical="center" wrapText="1"/>
    </xf>
    <xf numFmtId="0" fontId="5" fillId="37" borderId="10" xfId="0" applyNumberFormat="1" applyFont="1" applyFill="1" applyBorder="1" applyAlignment="1">
      <alignment horizontal="left" vertical="center" wrapText="1"/>
    </xf>
    <xf numFmtId="0" fontId="3" fillId="0" borderId="10" xfId="51" applyNumberFormat="1" applyFont="1" applyBorder="1" applyAlignment="1">
      <alignment horizontal="left" vertical="center" wrapText="1"/>
      <protection/>
    </xf>
    <xf numFmtId="0" fontId="3" fillId="0" borderId="10" xfId="51" applyNumberFormat="1" applyFont="1" applyFill="1" applyBorder="1" applyAlignment="1">
      <alignment vertical="center" wrapText="1"/>
      <protection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0" xfId="51" applyNumberFormat="1" applyFont="1" applyBorder="1" applyAlignment="1">
      <alignment horizontal="center" vertical="top" wrapText="1"/>
      <protection/>
    </xf>
    <xf numFmtId="0" fontId="3" fillId="0" borderId="10" xfId="51" applyNumberFormat="1" applyFont="1" applyBorder="1" applyAlignment="1">
      <alignment horizontal="left" vertical="center" wrapText="1"/>
      <protection/>
    </xf>
    <xf numFmtId="0" fontId="3" fillId="0" borderId="10" xfId="51" applyNumberFormat="1" applyFont="1" applyBorder="1" applyAlignment="1">
      <alignment horizontal="center" vertical="center" wrapText="1"/>
      <protection/>
    </xf>
    <xf numFmtId="0" fontId="3" fillId="0" borderId="10" xfId="51" applyNumberFormat="1" applyFont="1" applyBorder="1" applyAlignment="1">
      <alignment horizontal="right" vertical="center" wrapText="1"/>
      <protection/>
    </xf>
    <xf numFmtId="0" fontId="5" fillId="37" borderId="10" xfId="51" applyNumberFormat="1" applyFont="1" applyFill="1" applyBorder="1" applyAlignment="1">
      <alignment horizontal="center" vertical="center" wrapText="1"/>
      <protection/>
    </xf>
    <xf numFmtId="0" fontId="5" fillId="37" borderId="11" xfId="0" applyNumberFormat="1" applyFont="1" applyFill="1" applyBorder="1" applyAlignment="1">
      <alignment vertical="center" wrapText="1"/>
    </xf>
    <xf numFmtId="0" fontId="5" fillId="37" borderId="12" xfId="0" applyNumberFormat="1" applyFont="1" applyFill="1" applyBorder="1" applyAlignment="1">
      <alignment vertical="center" wrapText="1"/>
    </xf>
    <xf numFmtId="0" fontId="5" fillId="37" borderId="12" xfId="0" applyNumberFormat="1" applyFont="1" applyFill="1" applyBorder="1" applyAlignment="1">
      <alignment horizontal="left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37" borderId="0" xfId="0" applyNumberFormat="1" applyFont="1" applyFill="1" applyBorder="1" applyAlignment="1">
      <alignment vertical="center" wrapText="1"/>
    </xf>
    <xf numFmtId="0" fontId="5" fillId="37" borderId="13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9" borderId="10" xfId="51" applyNumberFormat="1" applyFont="1" applyFill="1" applyBorder="1" applyAlignment="1">
      <alignment vertical="center" wrapText="1"/>
      <protection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5" fillId="37" borderId="10" xfId="0" applyNumberFormat="1" applyFont="1" applyFill="1" applyBorder="1" applyAlignment="1">
      <alignment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10" xfId="51" applyNumberFormat="1" applyFont="1" applyBorder="1" applyAlignment="1">
      <alignment horizontal="center" vertical="top" wrapText="1"/>
      <protection/>
    </xf>
    <xf numFmtId="0" fontId="3" fillId="0" borderId="10" xfId="51" applyNumberFormat="1" applyFont="1" applyBorder="1" applyAlignment="1">
      <alignment horizontal="left" vertical="top" wrapText="1"/>
      <protection/>
    </xf>
    <xf numFmtId="0" fontId="3" fillId="0" borderId="10" xfId="51" applyNumberFormat="1" applyFont="1" applyBorder="1" applyAlignment="1">
      <alignment horizontal="center" vertical="center" wrapText="1"/>
      <protection/>
    </xf>
    <xf numFmtId="0" fontId="5" fillId="37" borderId="14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7" fillId="33" borderId="15" xfId="51" applyNumberFormat="1" applyFont="1" applyFill="1" applyBorder="1" applyAlignment="1">
      <alignment vertical="center" wrapText="1"/>
      <protection/>
    </xf>
    <xf numFmtId="0" fontId="7" fillId="33" borderId="15" xfId="51" applyNumberFormat="1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0" fillId="39" borderId="17" xfId="0" applyFill="1" applyBorder="1" applyAlignment="1">
      <alignment/>
    </xf>
    <xf numFmtId="0" fontId="45" fillId="39" borderId="18" xfId="0" applyFont="1" applyFill="1" applyBorder="1" applyAlignment="1">
      <alignment/>
    </xf>
    <xf numFmtId="0" fontId="45" fillId="0" borderId="0" xfId="0" applyFont="1" applyAlignment="1">
      <alignment horizontal="right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4" borderId="10" xfId="53" applyFont="1" applyFill="1" applyBorder="1" applyAlignment="1">
      <alignment horizontal="left" vertical="center" wrapText="1"/>
      <protection/>
    </xf>
    <xf numFmtId="0" fontId="5" fillId="33" borderId="19" xfId="51" applyNumberFormat="1" applyFont="1" applyFill="1" applyBorder="1" applyAlignment="1">
      <alignment vertical="top" wrapText="1"/>
      <protection/>
    </xf>
    <xf numFmtId="0" fontId="5" fillId="34" borderId="20" xfId="53" applyFont="1" applyFill="1" applyBorder="1" applyAlignment="1">
      <alignment horizontal="center" vertical="center" wrapText="1"/>
      <protection/>
    </xf>
    <xf numFmtId="0" fontId="12" fillId="36" borderId="10" xfId="0" applyNumberFormat="1" applyFont="1" applyFill="1" applyBorder="1" applyAlignment="1">
      <alignment horizontal="center" vertical="center" wrapText="1"/>
    </xf>
    <xf numFmtId="0" fontId="5" fillId="33" borderId="10" xfId="51" applyNumberFormat="1" applyFont="1" applyFill="1" applyBorder="1" applyAlignment="1">
      <alignment horizontal="center" vertical="center" wrapText="1"/>
      <protection/>
    </xf>
    <xf numFmtId="0" fontId="5" fillId="33" borderId="20" xfId="51" applyNumberFormat="1" applyFont="1" applyFill="1" applyBorder="1" applyAlignment="1">
      <alignment horizontal="center" vertical="center" wrapText="1"/>
      <protection/>
    </xf>
    <xf numFmtId="0" fontId="5" fillId="39" borderId="10" xfId="0" applyNumberFormat="1" applyFont="1" applyFill="1" applyBorder="1" applyAlignment="1">
      <alignment horizontal="center" vertical="center" wrapText="1"/>
    </xf>
    <xf numFmtId="0" fontId="5" fillId="33" borderId="20" xfId="51" applyNumberFormat="1" applyFont="1" applyFill="1" applyBorder="1" applyAlignment="1">
      <alignment horizontal="center" vertical="top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" fillId="33" borderId="19" xfId="51" applyNumberFormat="1" applyFont="1" applyFill="1" applyBorder="1" applyAlignment="1">
      <alignment vertical="center" wrapText="1"/>
      <protection/>
    </xf>
    <xf numFmtId="2" fontId="3" fillId="35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2" fontId="5" fillId="37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5" fillId="38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5" fillId="33" borderId="10" xfId="51" applyNumberFormat="1" applyFont="1" applyFill="1" applyBorder="1" applyAlignment="1">
      <alignment vertical="center" wrapText="1"/>
      <protection/>
    </xf>
    <xf numFmtId="2" fontId="3" fillId="0" borderId="10" xfId="51" applyNumberFormat="1" applyFont="1" applyBorder="1" applyAlignment="1">
      <alignment horizontal="right" vertical="center" wrapText="1"/>
      <protection/>
    </xf>
    <xf numFmtId="2" fontId="7" fillId="33" borderId="15" xfId="51" applyNumberFormat="1" applyFont="1" applyFill="1" applyBorder="1" applyAlignment="1">
      <alignment vertical="center" wrapText="1"/>
      <protection/>
    </xf>
    <xf numFmtId="2" fontId="5" fillId="37" borderId="10" xfId="51" applyNumberFormat="1" applyFont="1" applyFill="1" applyBorder="1" applyAlignment="1">
      <alignment vertical="center" wrapText="1"/>
      <protection/>
    </xf>
    <xf numFmtId="2" fontId="5" fillId="39" borderId="10" xfId="51" applyNumberFormat="1" applyFont="1" applyFill="1" applyBorder="1" applyAlignment="1">
      <alignment vertical="center" wrapText="1"/>
      <protection/>
    </xf>
    <xf numFmtId="2" fontId="5" fillId="39" borderId="10" xfId="0" applyNumberFormat="1" applyFont="1" applyFill="1" applyBorder="1" applyAlignment="1">
      <alignment vertical="center" wrapText="1"/>
    </xf>
    <xf numFmtId="2" fontId="5" fillId="37" borderId="10" xfId="0" applyNumberFormat="1" applyFont="1" applyFill="1" applyBorder="1" applyAlignment="1">
      <alignment vertical="center" wrapText="1"/>
    </xf>
    <xf numFmtId="2" fontId="7" fillId="33" borderId="15" xfId="51" applyNumberFormat="1" applyFont="1" applyFill="1" applyBorder="1" applyAlignment="1">
      <alignment vertical="top" wrapText="1"/>
      <protection/>
    </xf>
    <xf numFmtId="2" fontId="3" fillId="0" borderId="10" xfId="51" applyNumberFormat="1" applyFont="1" applyBorder="1" applyAlignment="1">
      <alignment horizontal="right" vertical="center" wrapText="1"/>
      <protection/>
    </xf>
    <xf numFmtId="2" fontId="3" fillId="33" borderId="10" xfId="51" applyNumberFormat="1" applyFont="1" applyFill="1" applyBorder="1" applyAlignment="1">
      <alignment horizontal="right" vertical="center" wrapText="1"/>
      <protection/>
    </xf>
    <xf numFmtId="2" fontId="11" fillId="0" borderId="10" xfId="52" applyNumberFormat="1" applyFont="1" applyBorder="1" applyAlignment="1">
      <alignment vertical="center"/>
      <protection/>
    </xf>
    <xf numFmtId="2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2" fontId="5" fillId="37" borderId="11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5" fillId="37" borderId="10" xfId="0" applyNumberFormat="1" applyFont="1" applyFill="1" applyBorder="1" applyAlignment="1">
      <alignment vertical="center" wrapText="1"/>
    </xf>
    <xf numFmtId="2" fontId="3" fillId="0" borderId="16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2" fontId="0" fillId="39" borderId="17" xfId="0" applyNumberFormat="1" applyFill="1" applyBorder="1" applyAlignment="1">
      <alignment/>
    </xf>
    <xf numFmtId="0" fontId="53" fillId="0" borderId="10" xfId="0" applyNumberFormat="1" applyFont="1" applyBorder="1" applyAlignment="1">
      <alignment horizontal="center" vertical="top" wrapText="1"/>
    </xf>
    <xf numFmtId="0" fontId="53" fillId="0" borderId="10" xfId="0" applyNumberFormat="1" applyFont="1" applyBorder="1" applyAlignment="1">
      <alignment horizontal="left" vertical="top" wrapText="1"/>
    </xf>
    <xf numFmtId="0" fontId="53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0" fontId="53" fillId="0" borderId="10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50" fillId="0" borderId="10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0" fontId="5" fillId="33" borderId="19" xfId="51" applyNumberFormat="1" applyFont="1" applyFill="1" applyBorder="1" applyAlignment="1">
      <alignment horizontal="left" vertical="top" wrapText="1"/>
      <protection/>
    </xf>
    <xf numFmtId="0" fontId="5" fillId="33" borderId="15" xfId="51" applyNumberFormat="1" applyFont="1" applyFill="1" applyBorder="1" applyAlignment="1">
      <alignment horizontal="left" vertical="top" wrapText="1"/>
      <protection/>
    </xf>
    <xf numFmtId="0" fontId="3" fillId="33" borderId="10" xfId="51" applyNumberFormat="1" applyFont="1" applyFill="1" applyBorder="1" applyAlignment="1">
      <alignment horizontal="center" vertical="top" wrapText="1"/>
      <protection/>
    </xf>
    <xf numFmtId="0" fontId="5" fillId="34" borderId="19" xfId="53" applyFont="1" applyFill="1" applyBorder="1" applyAlignment="1">
      <alignment horizontal="center" vertical="center" wrapText="1"/>
      <protection/>
    </xf>
    <xf numFmtId="0" fontId="3" fillId="34" borderId="15" xfId="53" applyFont="1" applyFill="1" applyBorder="1" applyAlignment="1">
      <alignment horizontal="center" vertical="center" wrapText="1"/>
      <protection/>
    </xf>
    <xf numFmtId="0" fontId="3" fillId="34" borderId="20" xfId="53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5" fillId="39" borderId="18" xfId="0" applyFont="1" applyFill="1" applyBorder="1" applyAlignment="1">
      <alignment horizontal="left"/>
    </xf>
    <xf numFmtId="0" fontId="45" fillId="39" borderId="17" xfId="0" applyFont="1" applyFill="1" applyBorder="1" applyAlignment="1">
      <alignment horizontal="left"/>
    </xf>
    <xf numFmtId="4" fontId="45" fillId="0" borderId="18" xfId="0" applyNumberFormat="1" applyFont="1" applyFill="1" applyBorder="1" applyAlignment="1">
      <alignment horizontal="right"/>
    </xf>
    <xf numFmtId="4" fontId="45" fillId="0" borderId="21" xfId="0" applyNumberFormat="1" applyFont="1" applyFill="1" applyBorder="1" applyAlignment="1">
      <alignment horizontal="right"/>
    </xf>
    <xf numFmtId="0" fontId="5" fillId="34" borderId="19" xfId="53" applyFont="1" applyFill="1" applyBorder="1" applyAlignment="1">
      <alignment horizontal="left" vertical="center" wrapText="1"/>
      <protection/>
    </xf>
    <xf numFmtId="0" fontId="5" fillId="34" borderId="15" xfId="53" applyFont="1" applyFill="1" applyBorder="1" applyAlignment="1">
      <alignment horizontal="left" vertical="center" wrapText="1"/>
      <protection/>
    </xf>
    <xf numFmtId="0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2" fontId="50" fillId="0" borderId="10" xfId="0" applyNumberFormat="1" applyFont="1" applyBorder="1" applyAlignment="1">
      <alignment horizontal="right" vertical="center" wrapText="1"/>
    </xf>
    <xf numFmtId="0" fontId="53" fillId="0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>
      <alignment horizontal="left" vertical="top" wrapText="1"/>
    </xf>
    <xf numFmtId="0" fontId="50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right" vertical="center" wrapText="1"/>
    </xf>
    <xf numFmtId="0" fontId="50" fillId="0" borderId="10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50" fillId="0" borderId="10" xfId="51" applyNumberFormat="1" applyFont="1" applyBorder="1" applyAlignment="1">
      <alignment horizontal="center" vertical="top" wrapText="1"/>
      <protection/>
    </xf>
    <xf numFmtId="0" fontId="50" fillId="0" borderId="10" xfId="51" applyNumberFormat="1" applyFont="1" applyBorder="1" applyAlignment="1">
      <alignment horizontal="left" vertical="center" wrapText="1"/>
      <protection/>
    </xf>
    <xf numFmtId="0" fontId="50" fillId="0" borderId="10" xfId="51" applyNumberFormat="1" applyFont="1" applyBorder="1" applyAlignment="1">
      <alignment horizontal="center" vertical="center" wrapText="1"/>
      <protection/>
    </xf>
    <xf numFmtId="2" fontId="50" fillId="0" borderId="10" xfId="51" applyNumberFormat="1" applyFont="1" applyBorder="1" applyAlignment="1">
      <alignment horizontal="right" vertical="center" wrapText="1"/>
      <protection/>
    </xf>
    <xf numFmtId="0" fontId="50" fillId="0" borderId="10" xfId="51" applyNumberFormat="1" applyFont="1" applyBorder="1" applyAlignment="1">
      <alignment horizontal="right" vertical="center" wrapText="1"/>
      <protection/>
    </xf>
    <xf numFmtId="0" fontId="50" fillId="0" borderId="10" xfId="51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130" zoomScaleSheetLayoutView="130" zoomScalePageLayoutView="0" workbookViewId="0" topLeftCell="A415">
      <selection activeCell="A47" sqref="A47:IV47"/>
    </sheetView>
  </sheetViews>
  <sheetFormatPr defaultColWidth="8.796875" defaultRowHeight="14.25"/>
  <cols>
    <col min="1" max="1" width="4.09765625" style="0" customWidth="1"/>
    <col min="2" max="2" width="11.59765625" style="0" customWidth="1"/>
    <col min="3" max="3" width="12.19921875" style="0" customWidth="1"/>
    <col min="4" max="4" width="46.09765625" style="0" customWidth="1"/>
    <col min="5" max="5" width="5.59765625" style="0" customWidth="1"/>
    <col min="6" max="6" width="9.3984375" style="129" customWidth="1"/>
    <col min="7" max="7" width="9.3984375" style="0" customWidth="1"/>
    <col min="8" max="8" width="9.3984375" style="104" customWidth="1"/>
  </cols>
  <sheetData>
    <row r="1" spans="1:8" ht="18" customHeight="1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21" customHeight="1">
      <c r="A2" s="146" t="s">
        <v>824</v>
      </c>
      <c r="B2" s="146"/>
      <c r="C2" s="146"/>
      <c r="D2" s="146"/>
      <c r="E2" s="146"/>
      <c r="F2" s="146"/>
      <c r="G2" s="146"/>
      <c r="H2" s="146"/>
    </row>
    <row r="3" spans="1:8" ht="33.75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06" t="s">
        <v>6</v>
      </c>
      <c r="G3" s="19" t="s">
        <v>823</v>
      </c>
      <c r="H3" s="19" t="s">
        <v>822</v>
      </c>
    </row>
    <row r="4" spans="1:8" ht="14.25">
      <c r="A4" s="20" t="s">
        <v>7</v>
      </c>
      <c r="B4" s="20"/>
      <c r="C4" s="20" t="s">
        <v>8</v>
      </c>
      <c r="D4" s="20" t="s">
        <v>9</v>
      </c>
      <c r="E4" s="20" t="s">
        <v>10</v>
      </c>
      <c r="F4" s="107" t="s">
        <v>11</v>
      </c>
      <c r="G4" s="20">
        <v>7</v>
      </c>
      <c r="H4" s="96">
        <v>8</v>
      </c>
    </row>
    <row r="5" spans="1:8" ht="14.25">
      <c r="A5" s="21"/>
      <c r="B5" s="21"/>
      <c r="C5" s="22" t="s">
        <v>12</v>
      </c>
      <c r="D5" s="23" t="s">
        <v>13</v>
      </c>
      <c r="E5" s="21"/>
      <c r="F5" s="108"/>
      <c r="G5" s="21"/>
      <c r="H5" s="22">
        <f>H6+H8+H10</f>
        <v>0</v>
      </c>
    </row>
    <row r="6" spans="1:8" ht="22.5">
      <c r="A6" s="21"/>
      <c r="B6" s="21"/>
      <c r="C6" s="22" t="s">
        <v>14</v>
      </c>
      <c r="D6" s="23" t="s">
        <v>15</v>
      </c>
      <c r="E6" s="21"/>
      <c r="F6" s="108"/>
      <c r="G6" s="21"/>
      <c r="H6" s="22">
        <f>H7</f>
        <v>0</v>
      </c>
    </row>
    <row r="7" spans="1:8" ht="45">
      <c r="A7" s="24" t="s">
        <v>7</v>
      </c>
      <c r="B7" s="25" t="s">
        <v>16</v>
      </c>
      <c r="C7" s="24" t="s">
        <v>17</v>
      </c>
      <c r="D7" s="26" t="s">
        <v>18</v>
      </c>
      <c r="E7" s="27" t="s">
        <v>19</v>
      </c>
      <c r="F7" s="109">
        <v>0.99</v>
      </c>
      <c r="G7" s="28"/>
      <c r="H7" s="27"/>
    </row>
    <row r="8" spans="1:8" ht="14.25">
      <c r="A8" s="21"/>
      <c r="B8" s="21"/>
      <c r="C8" s="22" t="s">
        <v>20</v>
      </c>
      <c r="D8" s="23" t="s">
        <v>21</v>
      </c>
      <c r="E8" s="21"/>
      <c r="F8" s="108"/>
      <c r="G8" s="21"/>
      <c r="H8" s="22">
        <f>H9</f>
        <v>0</v>
      </c>
    </row>
    <row r="9" spans="1:8" ht="90">
      <c r="A9" s="24" t="s">
        <v>22</v>
      </c>
      <c r="B9" s="25" t="s">
        <v>23</v>
      </c>
      <c r="C9" s="24" t="s">
        <v>17</v>
      </c>
      <c r="D9" s="26" t="s">
        <v>24</v>
      </c>
      <c r="E9" s="27" t="s">
        <v>25</v>
      </c>
      <c r="F9" s="109">
        <v>2110</v>
      </c>
      <c r="G9" s="28"/>
      <c r="H9" s="27"/>
    </row>
    <row r="10" spans="1:8" ht="14.25">
      <c r="A10" s="21"/>
      <c r="B10" s="21"/>
      <c r="C10" s="22" t="s">
        <v>26</v>
      </c>
      <c r="D10" s="23" t="s">
        <v>27</v>
      </c>
      <c r="E10" s="21"/>
      <c r="F10" s="108"/>
      <c r="G10" s="21"/>
      <c r="H10" s="22">
        <f>SUM(H11:H37)</f>
        <v>0</v>
      </c>
    </row>
    <row r="11" spans="1:8" ht="67.5">
      <c r="A11" s="24" t="s">
        <v>8</v>
      </c>
      <c r="B11" s="25" t="s">
        <v>28</v>
      </c>
      <c r="C11" s="24" t="s">
        <v>17</v>
      </c>
      <c r="D11" s="26" t="s">
        <v>29</v>
      </c>
      <c r="E11" s="27" t="s">
        <v>25</v>
      </c>
      <c r="F11" s="109">
        <v>515.2</v>
      </c>
      <c r="G11" s="28"/>
      <c r="H11" s="27"/>
    </row>
    <row r="12" spans="1:8" ht="45">
      <c r="A12" s="24" t="s">
        <v>9</v>
      </c>
      <c r="B12" s="25" t="s">
        <v>30</v>
      </c>
      <c r="C12" s="24" t="s">
        <v>17</v>
      </c>
      <c r="D12" s="26" t="s">
        <v>31</v>
      </c>
      <c r="E12" s="27" t="s">
        <v>32</v>
      </c>
      <c r="F12" s="109">
        <v>766</v>
      </c>
      <c r="G12" s="28"/>
      <c r="H12" s="27"/>
    </row>
    <row r="13" spans="1:8" ht="45">
      <c r="A13" s="24" t="s">
        <v>10</v>
      </c>
      <c r="B13" s="25" t="s">
        <v>33</v>
      </c>
      <c r="C13" s="24" t="s">
        <v>17</v>
      </c>
      <c r="D13" s="26" t="s">
        <v>34</v>
      </c>
      <c r="E13" s="27" t="s">
        <v>32</v>
      </c>
      <c r="F13" s="109">
        <v>20</v>
      </c>
      <c r="G13" s="28"/>
      <c r="H13" s="27"/>
    </row>
    <row r="14" spans="1:8" ht="45">
      <c r="A14" s="24" t="s">
        <v>11</v>
      </c>
      <c r="B14" s="25" t="s">
        <v>35</v>
      </c>
      <c r="C14" s="24" t="s">
        <v>17</v>
      </c>
      <c r="D14" s="26" t="s">
        <v>36</v>
      </c>
      <c r="E14" s="27" t="s">
        <v>25</v>
      </c>
      <c r="F14" s="109">
        <v>222</v>
      </c>
      <c r="G14" s="28"/>
      <c r="H14" s="27"/>
    </row>
    <row r="15" spans="1:8" ht="45">
      <c r="A15" s="24" t="s">
        <v>37</v>
      </c>
      <c r="B15" s="25" t="s">
        <v>38</v>
      </c>
      <c r="C15" s="24" t="s">
        <v>17</v>
      </c>
      <c r="D15" s="26" t="s">
        <v>39</v>
      </c>
      <c r="E15" s="27" t="s">
        <v>32</v>
      </c>
      <c r="F15" s="109">
        <v>3800</v>
      </c>
      <c r="G15" s="28"/>
      <c r="H15" s="27"/>
    </row>
    <row r="16" spans="1:8" ht="56.25">
      <c r="A16" s="24" t="s">
        <v>40</v>
      </c>
      <c r="B16" s="25" t="s">
        <v>41</v>
      </c>
      <c r="C16" s="24" t="s">
        <v>17</v>
      </c>
      <c r="D16" s="26" t="s">
        <v>42</v>
      </c>
      <c r="E16" s="27" t="s">
        <v>32</v>
      </c>
      <c r="F16" s="109">
        <v>580</v>
      </c>
      <c r="G16" s="28"/>
      <c r="H16" s="27"/>
    </row>
    <row r="17" spans="1:8" ht="45">
      <c r="A17" s="24" t="s">
        <v>43</v>
      </c>
      <c r="B17" s="25" t="s">
        <v>44</v>
      </c>
      <c r="C17" s="24" t="s">
        <v>17</v>
      </c>
      <c r="D17" s="26" t="s">
        <v>45</v>
      </c>
      <c r="E17" s="27" t="s">
        <v>32</v>
      </c>
      <c r="F17" s="109">
        <v>1100</v>
      </c>
      <c r="G17" s="28"/>
      <c r="H17" s="27"/>
    </row>
    <row r="18" spans="1:8" ht="22.5">
      <c r="A18" s="24" t="s">
        <v>46</v>
      </c>
      <c r="B18" s="25" t="s">
        <v>47</v>
      </c>
      <c r="C18" s="24" t="s">
        <v>17</v>
      </c>
      <c r="D18" s="26" t="s">
        <v>48</v>
      </c>
      <c r="E18" s="27" t="s">
        <v>32</v>
      </c>
      <c r="F18" s="109">
        <v>50</v>
      </c>
      <c r="G18" s="28"/>
      <c r="H18" s="27"/>
    </row>
    <row r="19" spans="1:8" ht="45">
      <c r="A19" s="24" t="s">
        <v>49</v>
      </c>
      <c r="B19" s="25" t="s">
        <v>50</v>
      </c>
      <c r="C19" s="24" t="s">
        <v>17</v>
      </c>
      <c r="D19" s="26" t="s">
        <v>51</v>
      </c>
      <c r="E19" s="27" t="s">
        <v>32</v>
      </c>
      <c r="F19" s="109">
        <v>223.5</v>
      </c>
      <c r="G19" s="28"/>
      <c r="H19" s="27"/>
    </row>
    <row r="20" spans="1:8" ht="56.25">
      <c r="A20" s="24" t="s">
        <v>52</v>
      </c>
      <c r="B20" s="25" t="s">
        <v>53</v>
      </c>
      <c r="C20" s="24" t="s">
        <v>17</v>
      </c>
      <c r="D20" s="26" t="s">
        <v>54</v>
      </c>
      <c r="E20" s="27" t="s">
        <v>32</v>
      </c>
      <c r="F20" s="109">
        <v>1283.5</v>
      </c>
      <c r="G20" s="28"/>
      <c r="H20" s="27"/>
    </row>
    <row r="21" spans="1:8" ht="45">
      <c r="A21" s="24" t="s">
        <v>55</v>
      </c>
      <c r="B21" s="25" t="s">
        <v>56</v>
      </c>
      <c r="C21" s="24" t="s">
        <v>17</v>
      </c>
      <c r="D21" s="26" t="s">
        <v>57</v>
      </c>
      <c r="E21" s="27" t="s">
        <v>32</v>
      </c>
      <c r="F21" s="109">
        <v>47</v>
      </c>
      <c r="G21" s="28"/>
      <c r="H21" s="27"/>
    </row>
    <row r="22" spans="1:8" ht="45">
      <c r="A22" s="24" t="s">
        <v>58</v>
      </c>
      <c r="B22" s="25" t="s">
        <v>59</v>
      </c>
      <c r="C22" s="24" t="s">
        <v>17</v>
      </c>
      <c r="D22" s="26" t="s">
        <v>60</v>
      </c>
      <c r="E22" s="27" t="s">
        <v>25</v>
      </c>
      <c r="F22" s="109">
        <v>19.5</v>
      </c>
      <c r="G22" s="28"/>
      <c r="H22" s="27"/>
    </row>
    <row r="23" spans="1:8" ht="45">
      <c r="A23" s="24" t="s">
        <v>61</v>
      </c>
      <c r="B23" s="25" t="s">
        <v>62</v>
      </c>
      <c r="C23" s="24" t="s">
        <v>17</v>
      </c>
      <c r="D23" s="26" t="s">
        <v>63</v>
      </c>
      <c r="E23" s="27" t="s">
        <v>64</v>
      </c>
      <c r="F23" s="109">
        <v>23</v>
      </c>
      <c r="G23" s="28"/>
      <c r="H23" s="27"/>
    </row>
    <row r="24" spans="1:8" ht="33.75">
      <c r="A24" s="24" t="s">
        <v>65</v>
      </c>
      <c r="B24" s="25" t="s">
        <v>66</v>
      </c>
      <c r="C24" s="24" t="s">
        <v>17</v>
      </c>
      <c r="D24" s="26" t="s">
        <v>67</v>
      </c>
      <c r="E24" s="27" t="s">
        <v>32</v>
      </c>
      <c r="F24" s="109">
        <v>100</v>
      </c>
      <c r="G24" s="28"/>
      <c r="H24" s="27"/>
    </row>
    <row r="25" spans="1:8" ht="56.25">
      <c r="A25" s="24" t="s">
        <v>68</v>
      </c>
      <c r="B25" s="25" t="s">
        <v>69</v>
      </c>
      <c r="C25" s="24" t="s">
        <v>17</v>
      </c>
      <c r="D25" s="26" t="s">
        <v>70</v>
      </c>
      <c r="E25" s="27" t="s">
        <v>64</v>
      </c>
      <c r="F25" s="109">
        <v>1049</v>
      </c>
      <c r="G25" s="28"/>
      <c r="H25" s="27"/>
    </row>
    <row r="26" spans="1:8" ht="67.5">
      <c r="A26" s="24" t="s">
        <v>71</v>
      </c>
      <c r="B26" s="25" t="s">
        <v>72</v>
      </c>
      <c r="C26" s="24" t="s">
        <v>17</v>
      </c>
      <c r="D26" s="26" t="s">
        <v>73</v>
      </c>
      <c r="E26" s="27" t="s">
        <v>64</v>
      </c>
      <c r="F26" s="109">
        <v>999</v>
      </c>
      <c r="G26" s="28"/>
      <c r="H26" s="27"/>
    </row>
    <row r="27" spans="1:8" ht="45">
      <c r="A27" s="24" t="s">
        <v>74</v>
      </c>
      <c r="B27" s="25" t="s">
        <v>75</v>
      </c>
      <c r="C27" s="24" t="s">
        <v>17</v>
      </c>
      <c r="D27" s="26" t="s">
        <v>76</v>
      </c>
      <c r="E27" s="27" t="s">
        <v>64</v>
      </c>
      <c r="F27" s="109">
        <v>19.5</v>
      </c>
      <c r="G27" s="28"/>
      <c r="H27" s="27"/>
    </row>
    <row r="28" spans="1:8" ht="45">
      <c r="A28" s="24" t="s">
        <v>77</v>
      </c>
      <c r="B28" s="25" t="s">
        <v>78</v>
      </c>
      <c r="C28" s="24" t="s">
        <v>17</v>
      </c>
      <c r="D28" s="26" t="s">
        <v>79</v>
      </c>
      <c r="E28" s="27" t="s">
        <v>64</v>
      </c>
      <c r="F28" s="109">
        <v>27</v>
      </c>
      <c r="G28" s="28"/>
      <c r="H28" s="27"/>
    </row>
    <row r="29" spans="1:8" ht="56.25">
      <c r="A29" s="24" t="s">
        <v>80</v>
      </c>
      <c r="B29" s="25" t="s">
        <v>81</v>
      </c>
      <c r="C29" s="24" t="s">
        <v>17</v>
      </c>
      <c r="D29" s="26" t="s">
        <v>770</v>
      </c>
      <c r="E29" s="27" t="s">
        <v>64</v>
      </c>
      <c r="F29" s="109">
        <v>483</v>
      </c>
      <c r="G29" s="28"/>
      <c r="H29" s="27"/>
    </row>
    <row r="30" spans="1:8" ht="67.5">
      <c r="A30" s="24" t="s">
        <v>82</v>
      </c>
      <c r="B30" s="25" t="s">
        <v>83</v>
      </c>
      <c r="C30" s="24" t="s">
        <v>17</v>
      </c>
      <c r="D30" s="26" t="s">
        <v>771</v>
      </c>
      <c r="E30" s="27" t="s">
        <v>64</v>
      </c>
      <c r="F30" s="109">
        <v>436</v>
      </c>
      <c r="G30" s="28"/>
      <c r="H30" s="27"/>
    </row>
    <row r="31" spans="1:8" ht="22.5">
      <c r="A31" s="24" t="s">
        <v>84</v>
      </c>
      <c r="B31" s="25" t="s">
        <v>85</v>
      </c>
      <c r="C31" s="24" t="s">
        <v>17</v>
      </c>
      <c r="D31" s="26" t="s">
        <v>773</v>
      </c>
      <c r="E31" s="27" t="s">
        <v>64</v>
      </c>
      <c r="F31" s="109">
        <v>495</v>
      </c>
      <c r="G31" s="28"/>
      <c r="H31" s="27"/>
    </row>
    <row r="32" spans="1:8" ht="22.5">
      <c r="A32" s="24" t="s">
        <v>86</v>
      </c>
      <c r="B32" s="25" t="s">
        <v>87</v>
      </c>
      <c r="C32" s="24" t="s">
        <v>17</v>
      </c>
      <c r="D32" s="26" t="s">
        <v>774</v>
      </c>
      <c r="E32" s="27" t="s">
        <v>88</v>
      </c>
      <c r="F32" s="109">
        <v>5</v>
      </c>
      <c r="G32" s="28"/>
      <c r="H32" s="27"/>
    </row>
    <row r="33" spans="1:8" ht="22.5">
      <c r="A33" s="24" t="s">
        <v>89</v>
      </c>
      <c r="B33" s="25" t="s">
        <v>90</v>
      </c>
      <c r="C33" s="24" t="s">
        <v>17</v>
      </c>
      <c r="D33" s="26" t="s">
        <v>91</v>
      </c>
      <c r="E33" s="27" t="s">
        <v>92</v>
      </c>
      <c r="F33" s="109">
        <v>10</v>
      </c>
      <c r="G33" s="28"/>
      <c r="H33" s="27"/>
    </row>
    <row r="34" spans="1:8" ht="22.5">
      <c r="A34" s="24" t="s">
        <v>93</v>
      </c>
      <c r="B34" s="25" t="s">
        <v>94</v>
      </c>
      <c r="C34" s="24" t="s">
        <v>17</v>
      </c>
      <c r="D34" s="26" t="s">
        <v>95</v>
      </c>
      <c r="E34" s="27" t="s">
        <v>64</v>
      </c>
      <c r="F34" s="109">
        <v>35</v>
      </c>
      <c r="G34" s="28"/>
      <c r="H34" s="27"/>
    </row>
    <row r="35" spans="1:8" ht="22.5">
      <c r="A35" s="24" t="s">
        <v>96</v>
      </c>
      <c r="B35" s="25" t="s">
        <v>97</v>
      </c>
      <c r="C35" s="24" t="s">
        <v>17</v>
      </c>
      <c r="D35" s="26" t="s">
        <v>98</v>
      </c>
      <c r="E35" s="27" t="s">
        <v>92</v>
      </c>
      <c r="F35" s="109">
        <v>10</v>
      </c>
      <c r="G35" s="28"/>
      <c r="H35" s="27"/>
    </row>
    <row r="36" spans="1:8" ht="33.75">
      <c r="A36" s="24" t="s">
        <v>99</v>
      </c>
      <c r="B36" s="25" t="s">
        <v>100</v>
      </c>
      <c r="C36" s="24" t="s">
        <v>17</v>
      </c>
      <c r="D36" s="26" t="s">
        <v>101</v>
      </c>
      <c r="E36" s="27" t="s">
        <v>25</v>
      </c>
      <c r="F36" s="109">
        <v>10</v>
      </c>
      <c r="G36" s="28"/>
      <c r="H36" s="27"/>
    </row>
    <row r="37" spans="1:8" ht="67.5">
      <c r="A37" s="24" t="s">
        <v>102</v>
      </c>
      <c r="B37" s="25" t="s">
        <v>103</v>
      </c>
      <c r="C37" s="24" t="s">
        <v>17</v>
      </c>
      <c r="D37" s="26" t="s">
        <v>104</v>
      </c>
      <c r="E37" s="27" t="s">
        <v>92</v>
      </c>
      <c r="F37" s="109">
        <v>1</v>
      </c>
      <c r="G37" s="28"/>
      <c r="H37" s="27"/>
    </row>
    <row r="38" spans="1:8" ht="14.25">
      <c r="A38" s="21"/>
      <c r="B38" s="21"/>
      <c r="C38" s="22" t="s">
        <v>105</v>
      </c>
      <c r="D38" s="23" t="s">
        <v>106</v>
      </c>
      <c r="E38" s="21"/>
      <c r="F38" s="108"/>
      <c r="G38" s="21"/>
      <c r="H38" s="22">
        <f>H39+H41+H43</f>
        <v>0</v>
      </c>
    </row>
    <row r="39" spans="1:8" ht="14.25">
      <c r="A39" s="21"/>
      <c r="B39" s="21"/>
      <c r="C39" s="22" t="s">
        <v>107</v>
      </c>
      <c r="D39" s="23" t="s">
        <v>108</v>
      </c>
      <c r="E39" s="21"/>
      <c r="F39" s="108"/>
      <c r="G39" s="21"/>
      <c r="H39" s="22">
        <f>H40</f>
        <v>0</v>
      </c>
    </row>
    <row r="40" spans="1:8" ht="67.5">
      <c r="A40" s="24" t="s">
        <v>109</v>
      </c>
      <c r="B40" s="25" t="s">
        <v>110</v>
      </c>
      <c r="C40" s="24" t="s">
        <v>17</v>
      </c>
      <c r="D40" s="26" t="s">
        <v>111</v>
      </c>
      <c r="E40" s="27" t="s">
        <v>25</v>
      </c>
      <c r="F40" s="109">
        <v>5299</v>
      </c>
      <c r="G40" s="28"/>
      <c r="H40" s="27"/>
    </row>
    <row r="41" spans="1:8" ht="14.25">
      <c r="A41" s="21"/>
      <c r="B41" s="21"/>
      <c r="C41" s="22" t="s">
        <v>112</v>
      </c>
      <c r="D41" s="23" t="s">
        <v>113</v>
      </c>
      <c r="E41" s="21"/>
      <c r="F41" s="108"/>
      <c r="G41" s="21"/>
      <c r="H41" s="22">
        <f>H42</f>
        <v>0</v>
      </c>
    </row>
    <row r="42" spans="1:8" ht="56.25" customHeight="1">
      <c r="A42" s="24" t="s">
        <v>114</v>
      </c>
      <c r="B42" s="25" t="s">
        <v>115</v>
      </c>
      <c r="C42" s="24" t="s">
        <v>17</v>
      </c>
      <c r="D42" s="26" t="s">
        <v>116</v>
      </c>
      <c r="E42" s="27" t="s">
        <v>25</v>
      </c>
      <c r="F42" s="109">
        <v>2509</v>
      </c>
      <c r="G42" s="28"/>
      <c r="H42" s="27"/>
    </row>
    <row r="43" spans="1:8" ht="22.5">
      <c r="A43" s="21"/>
      <c r="B43" s="21"/>
      <c r="C43" s="22" t="s">
        <v>117</v>
      </c>
      <c r="D43" s="23" t="s">
        <v>118</v>
      </c>
      <c r="E43" s="21"/>
      <c r="F43" s="108"/>
      <c r="G43" s="21"/>
      <c r="H43" s="22">
        <f>H44</f>
        <v>0</v>
      </c>
    </row>
    <row r="44" spans="1:8" ht="14.25">
      <c r="A44" s="24" t="s">
        <v>119</v>
      </c>
      <c r="B44" s="25" t="s">
        <v>120</v>
      </c>
      <c r="C44" s="24" t="s">
        <v>17</v>
      </c>
      <c r="D44" s="26" t="s">
        <v>121</v>
      </c>
      <c r="E44" s="27" t="s">
        <v>32</v>
      </c>
      <c r="F44" s="109">
        <v>247</v>
      </c>
      <c r="G44" s="28"/>
      <c r="H44" s="27"/>
    </row>
    <row r="45" spans="1:8" ht="14.25">
      <c r="A45" s="21"/>
      <c r="B45" s="21"/>
      <c r="C45" s="22" t="s">
        <v>122</v>
      </c>
      <c r="D45" s="23" t="s">
        <v>123</v>
      </c>
      <c r="E45" s="21"/>
      <c r="F45" s="108"/>
      <c r="G45" s="21"/>
      <c r="H45" s="22">
        <f>H46+H48+H51+H56+H63+H66</f>
        <v>0</v>
      </c>
    </row>
    <row r="46" spans="1:8" ht="14.25">
      <c r="A46" s="21"/>
      <c r="B46" s="21"/>
      <c r="C46" s="22" t="s">
        <v>124</v>
      </c>
      <c r="D46" s="23" t="s">
        <v>125</v>
      </c>
      <c r="E46" s="21"/>
      <c r="F46" s="108"/>
      <c r="G46" s="21"/>
      <c r="H46" s="22">
        <f>H47</f>
        <v>0</v>
      </c>
    </row>
    <row r="47" spans="1:8" s="136" customFormat="1" ht="45">
      <c r="A47" s="153" t="s">
        <v>126</v>
      </c>
      <c r="B47" s="154" t="s">
        <v>825</v>
      </c>
      <c r="C47" s="154" t="s">
        <v>17</v>
      </c>
      <c r="D47" s="155" t="s">
        <v>826</v>
      </c>
      <c r="E47" s="81" t="s">
        <v>32</v>
      </c>
      <c r="F47" s="156">
        <v>5530</v>
      </c>
      <c r="G47" s="137"/>
      <c r="H47" s="81"/>
    </row>
    <row r="48" spans="1:8" ht="14.25">
      <c r="A48" s="21"/>
      <c r="B48" s="21"/>
      <c r="C48" s="22" t="s">
        <v>127</v>
      </c>
      <c r="D48" s="23" t="s">
        <v>128</v>
      </c>
      <c r="E48" s="21"/>
      <c r="F48" s="108"/>
      <c r="G48" s="21"/>
      <c r="H48" s="22">
        <f>SUM(H49:H50)</f>
        <v>0</v>
      </c>
    </row>
    <row r="49" spans="1:8" ht="45">
      <c r="A49" s="24" t="s">
        <v>129</v>
      </c>
      <c r="B49" s="25" t="s">
        <v>130</v>
      </c>
      <c r="C49" s="24" t="s">
        <v>17</v>
      </c>
      <c r="D49" s="26" t="s">
        <v>131</v>
      </c>
      <c r="E49" s="27" t="s">
        <v>32</v>
      </c>
      <c r="F49" s="109">
        <v>5793.5</v>
      </c>
      <c r="G49" s="28"/>
      <c r="H49" s="27"/>
    </row>
    <row r="50" spans="1:8" ht="45">
      <c r="A50" s="24" t="s">
        <v>132</v>
      </c>
      <c r="B50" s="25" t="s">
        <v>133</v>
      </c>
      <c r="C50" s="24" t="s">
        <v>17</v>
      </c>
      <c r="D50" s="26" t="s">
        <v>134</v>
      </c>
      <c r="E50" s="27" t="s">
        <v>32</v>
      </c>
      <c r="F50" s="109">
        <v>12743</v>
      </c>
      <c r="G50" s="28"/>
      <c r="H50" s="27"/>
    </row>
    <row r="51" spans="1:8" ht="14.25">
      <c r="A51" s="21"/>
      <c r="B51" s="21"/>
      <c r="C51" s="22" t="s">
        <v>135</v>
      </c>
      <c r="D51" s="23" t="s">
        <v>136</v>
      </c>
      <c r="E51" s="21"/>
      <c r="F51" s="108"/>
      <c r="G51" s="21"/>
      <c r="H51" s="22">
        <f>SUM(H52:H55)</f>
        <v>0</v>
      </c>
    </row>
    <row r="52" spans="1:8" ht="45">
      <c r="A52" s="24" t="s">
        <v>137</v>
      </c>
      <c r="B52" s="25" t="s">
        <v>138</v>
      </c>
      <c r="C52" s="24" t="s">
        <v>17</v>
      </c>
      <c r="D52" s="26" t="s">
        <v>139</v>
      </c>
      <c r="E52" s="27" t="s">
        <v>32</v>
      </c>
      <c r="F52" s="109">
        <v>70</v>
      </c>
      <c r="G52" s="28"/>
      <c r="H52" s="27"/>
    </row>
    <row r="53" spans="1:8" ht="123.75">
      <c r="A53" s="24" t="s">
        <v>140</v>
      </c>
      <c r="B53" s="25" t="s">
        <v>141</v>
      </c>
      <c r="C53" s="24" t="s">
        <v>17</v>
      </c>
      <c r="D53" s="26" t="s">
        <v>142</v>
      </c>
      <c r="E53" s="27" t="s">
        <v>32</v>
      </c>
      <c r="F53" s="109">
        <v>5332.93</v>
      </c>
      <c r="G53" s="28"/>
      <c r="H53" s="27"/>
    </row>
    <row r="54" spans="1:8" ht="202.5">
      <c r="A54" s="24" t="s">
        <v>143</v>
      </c>
      <c r="B54" s="25" t="s">
        <v>144</v>
      </c>
      <c r="C54" s="24" t="s">
        <v>17</v>
      </c>
      <c r="D54" s="26" t="s">
        <v>145</v>
      </c>
      <c r="E54" s="27" t="s">
        <v>32</v>
      </c>
      <c r="F54" s="109">
        <v>9389.84</v>
      </c>
      <c r="G54" s="28"/>
      <c r="H54" s="27"/>
    </row>
    <row r="55" spans="1:8" s="136" customFormat="1" ht="45">
      <c r="A55" s="153" t="s">
        <v>146</v>
      </c>
      <c r="B55" s="154" t="s">
        <v>147</v>
      </c>
      <c r="C55" s="154" t="s">
        <v>17</v>
      </c>
      <c r="D55" s="155" t="s">
        <v>827</v>
      </c>
      <c r="E55" s="81" t="s">
        <v>32</v>
      </c>
      <c r="F55" s="156">
        <v>828</v>
      </c>
      <c r="G55" s="137"/>
      <c r="H55" s="81"/>
    </row>
    <row r="56" spans="1:8" ht="22.5">
      <c r="A56" s="21"/>
      <c r="B56" s="21"/>
      <c r="C56" s="22" t="s">
        <v>148</v>
      </c>
      <c r="D56" s="23" t="s">
        <v>149</v>
      </c>
      <c r="E56" s="21"/>
      <c r="F56" s="108"/>
      <c r="G56" s="21"/>
      <c r="H56" s="22">
        <f>SUM(H57:H62)</f>
        <v>0</v>
      </c>
    </row>
    <row r="57" spans="1:8" ht="45">
      <c r="A57" s="24" t="s">
        <v>150</v>
      </c>
      <c r="B57" s="25" t="s">
        <v>151</v>
      </c>
      <c r="C57" s="24" t="s">
        <v>17</v>
      </c>
      <c r="D57" s="26" t="s">
        <v>152</v>
      </c>
      <c r="E57" s="27" t="s">
        <v>32</v>
      </c>
      <c r="F57" s="109">
        <v>1215.11</v>
      </c>
      <c r="G57" s="28"/>
      <c r="H57" s="27"/>
    </row>
    <row r="58" spans="1:8" ht="78.75">
      <c r="A58" s="24" t="s">
        <v>153</v>
      </c>
      <c r="B58" s="25" t="s">
        <v>154</v>
      </c>
      <c r="C58" s="24" t="s">
        <v>17</v>
      </c>
      <c r="D58" s="26" t="s">
        <v>155</v>
      </c>
      <c r="E58" s="27" t="s">
        <v>32</v>
      </c>
      <c r="F58" s="109">
        <v>3829.5</v>
      </c>
      <c r="G58" s="28"/>
      <c r="H58" s="27"/>
    </row>
    <row r="59" spans="1:8" ht="90">
      <c r="A59" s="24" t="s">
        <v>156</v>
      </c>
      <c r="B59" s="25" t="s">
        <v>157</v>
      </c>
      <c r="C59" s="24" t="s">
        <v>17</v>
      </c>
      <c r="D59" s="26" t="s">
        <v>158</v>
      </c>
      <c r="E59" s="27" t="s">
        <v>32</v>
      </c>
      <c r="F59" s="109">
        <v>3757</v>
      </c>
      <c r="G59" s="28"/>
      <c r="H59" s="27"/>
    </row>
    <row r="60" spans="1:8" s="136" customFormat="1" ht="22.5">
      <c r="A60" s="157" t="s">
        <v>159</v>
      </c>
      <c r="B60" s="131" t="s">
        <v>160</v>
      </c>
      <c r="C60" s="131" t="s">
        <v>17</v>
      </c>
      <c r="D60" s="132" t="s">
        <v>161</v>
      </c>
      <c r="E60" s="133" t="s">
        <v>32</v>
      </c>
      <c r="F60" s="134">
        <v>5130</v>
      </c>
      <c r="G60" s="135"/>
      <c r="H60" s="133"/>
    </row>
    <row r="61" spans="1:8" s="136" customFormat="1" ht="45">
      <c r="A61" s="153" t="s">
        <v>162</v>
      </c>
      <c r="B61" s="154" t="s">
        <v>163</v>
      </c>
      <c r="C61" s="154" t="s">
        <v>17</v>
      </c>
      <c r="D61" s="155" t="s">
        <v>828</v>
      </c>
      <c r="E61" s="81" t="s">
        <v>32</v>
      </c>
      <c r="F61" s="156">
        <v>6455</v>
      </c>
      <c r="G61" s="137"/>
      <c r="H61" s="81"/>
    </row>
    <row r="62" spans="1:8" s="136" customFormat="1" ht="22.5">
      <c r="A62" s="157" t="s">
        <v>164</v>
      </c>
      <c r="B62" s="131" t="s">
        <v>165</v>
      </c>
      <c r="C62" s="131" t="s">
        <v>17</v>
      </c>
      <c r="D62" s="132" t="s">
        <v>166</v>
      </c>
      <c r="E62" s="133" t="s">
        <v>32</v>
      </c>
      <c r="F62" s="134">
        <v>5693</v>
      </c>
      <c r="G62" s="137"/>
      <c r="H62" s="81"/>
    </row>
    <row r="63" spans="1:8" ht="14.25">
      <c r="A63" s="21"/>
      <c r="B63" s="21"/>
      <c r="C63" s="22" t="s">
        <v>167</v>
      </c>
      <c r="D63" s="23" t="s">
        <v>168</v>
      </c>
      <c r="E63" s="21"/>
      <c r="F63" s="108"/>
      <c r="G63" s="21"/>
      <c r="H63" s="22">
        <f>SUM(H64:H65)</f>
        <v>0</v>
      </c>
    </row>
    <row r="64" spans="1:8" ht="45">
      <c r="A64" s="24" t="s">
        <v>169</v>
      </c>
      <c r="B64" s="25" t="s">
        <v>170</v>
      </c>
      <c r="C64" s="24" t="s">
        <v>17</v>
      </c>
      <c r="D64" s="26" t="s">
        <v>171</v>
      </c>
      <c r="E64" s="27" t="s">
        <v>32</v>
      </c>
      <c r="F64" s="109">
        <v>507.5</v>
      </c>
      <c r="G64" s="28"/>
      <c r="H64" s="27"/>
    </row>
    <row r="65" spans="1:8" ht="33.75">
      <c r="A65" s="24" t="s">
        <v>172</v>
      </c>
      <c r="B65" s="25" t="s">
        <v>173</v>
      </c>
      <c r="C65" s="24" t="s">
        <v>17</v>
      </c>
      <c r="D65" s="26" t="s">
        <v>174</v>
      </c>
      <c r="E65" s="27" t="s">
        <v>32</v>
      </c>
      <c r="F65" s="109">
        <v>507.5</v>
      </c>
      <c r="G65" s="28"/>
      <c r="H65" s="27"/>
    </row>
    <row r="66" spans="1:8" ht="14.25">
      <c r="A66" s="21"/>
      <c r="B66" s="21"/>
      <c r="C66" s="22" t="s">
        <v>175</v>
      </c>
      <c r="D66" s="23" t="s">
        <v>176</v>
      </c>
      <c r="E66" s="21"/>
      <c r="F66" s="108"/>
      <c r="G66" s="21"/>
      <c r="H66" s="22">
        <f>SUM(H67:H68)</f>
        <v>0</v>
      </c>
    </row>
    <row r="67" spans="1:8" ht="33.75">
      <c r="A67" s="24" t="s">
        <v>177</v>
      </c>
      <c r="B67" s="25" t="s">
        <v>178</v>
      </c>
      <c r="C67" s="24" t="s">
        <v>17</v>
      </c>
      <c r="D67" s="26" t="s">
        <v>179</v>
      </c>
      <c r="E67" s="27" t="s">
        <v>32</v>
      </c>
      <c r="F67" s="109">
        <v>4898.5</v>
      </c>
      <c r="G67" s="28"/>
      <c r="H67" s="27"/>
    </row>
    <row r="68" spans="1:8" ht="33.75">
      <c r="A68" s="24" t="s">
        <v>180</v>
      </c>
      <c r="B68" s="25" t="s">
        <v>181</v>
      </c>
      <c r="C68" s="24" t="s">
        <v>17</v>
      </c>
      <c r="D68" s="26" t="s">
        <v>182</v>
      </c>
      <c r="E68" s="27" t="s">
        <v>32</v>
      </c>
      <c r="F68" s="109">
        <v>858</v>
      </c>
      <c r="G68" s="28"/>
      <c r="H68" s="27"/>
    </row>
    <row r="69" spans="1:8" ht="14.25">
      <c r="A69" s="21"/>
      <c r="B69" s="21"/>
      <c r="C69" s="22" t="s">
        <v>183</v>
      </c>
      <c r="D69" s="23" t="s">
        <v>184</v>
      </c>
      <c r="E69" s="21"/>
      <c r="F69" s="108"/>
      <c r="G69" s="21"/>
      <c r="H69" s="22">
        <f>H70+H72+H74+H76+H79+H81+H83+H86</f>
        <v>0</v>
      </c>
    </row>
    <row r="70" spans="1:8" ht="22.5">
      <c r="A70" s="21"/>
      <c r="B70" s="21"/>
      <c r="C70" s="22" t="s">
        <v>185</v>
      </c>
      <c r="D70" s="23" t="s">
        <v>186</v>
      </c>
      <c r="E70" s="21"/>
      <c r="F70" s="108"/>
      <c r="G70" s="21"/>
      <c r="H70" s="22">
        <f>H71</f>
        <v>0</v>
      </c>
    </row>
    <row r="71" spans="1:8" ht="22.5">
      <c r="A71" s="24" t="s">
        <v>187</v>
      </c>
      <c r="B71" s="25" t="s">
        <v>188</v>
      </c>
      <c r="C71" s="24" t="s">
        <v>17</v>
      </c>
      <c r="D71" s="26" t="s">
        <v>189</v>
      </c>
      <c r="E71" s="27" t="s">
        <v>32</v>
      </c>
      <c r="F71" s="109">
        <v>247</v>
      </c>
      <c r="G71" s="28"/>
      <c r="H71" s="27"/>
    </row>
    <row r="72" spans="1:8" ht="22.5">
      <c r="A72" s="21"/>
      <c r="B72" s="21"/>
      <c r="C72" s="22" t="s">
        <v>190</v>
      </c>
      <c r="D72" s="23" t="s">
        <v>191</v>
      </c>
      <c r="E72" s="21"/>
      <c r="F72" s="108"/>
      <c r="G72" s="21"/>
      <c r="H72" s="22">
        <f>H73</f>
        <v>0</v>
      </c>
    </row>
    <row r="73" spans="1:8" ht="56.25">
      <c r="A73" s="24" t="s">
        <v>192</v>
      </c>
      <c r="B73" s="25" t="s">
        <v>193</v>
      </c>
      <c r="C73" s="24" t="s">
        <v>17</v>
      </c>
      <c r="D73" s="26" t="s">
        <v>194</v>
      </c>
      <c r="E73" s="27" t="s">
        <v>32</v>
      </c>
      <c r="F73" s="109">
        <v>1544</v>
      </c>
      <c r="G73" s="28"/>
      <c r="H73" s="27"/>
    </row>
    <row r="74" spans="1:8" ht="14.25">
      <c r="A74" s="21"/>
      <c r="B74" s="21"/>
      <c r="C74" s="22" t="s">
        <v>195</v>
      </c>
      <c r="D74" s="23" t="s">
        <v>196</v>
      </c>
      <c r="E74" s="21"/>
      <c r="F74" s="108"/>
      <c r="G74" s="21"/>
      <c r="H74" s="22">
        <f>SUM(H75)</f>
        <v>0</v>
      </c>
    </row>
    <row r="75" spans="1:8" s="162" customFormat="1" ht="78.75">
      <c r="A75" s="153" t="s">
        <v>197</v>
      </c>
      <c r="B75" s="153" t="s">
        <v>198</v>
      </c>
      <c r="C75" s="153" t="s">
        <v>17</v>
      </c>
      <c r="D75" s="158" t="s">
        <v>829</v>
      </c>
      <c r="E75" s="159" t="s">
        <v>32</v>
      </c>
      <c r="F75" s="160">
        <v>765</v>
      </c>
      <c r="G75" s="161"/>
      <c r="H75" s="159"/>
    </row>
    <row r="76" spans="1:8" ht="22.5">
      <c r="A76" s="21"/>
      <c r="B76" s="21"/>
      <c r="C76" s="22" t="s">
        <v>199</v>
      </c>
      <c r="D76" s="23" t="s">
        <v>200</v>
      </c>
      <c r="E76" s="21"/>
      <c r="F76" s="108"/>
      <c r="G76" s="21"/>
      <c r="H76" s="22">
        <f>SUM(H77:H78)</f>
        <v>0</v>
      </c>
    </row>
    <row r="77" spans="1:8" ht="33.75">
      <c r="A77" s="24" t="s">
        <v>201</v>
      </c>
      <c r="B77" s="25" t="s">
        <v>202</v>
      </c>
      <c r="C77" s="24" t="s">
        <v>17</v>
      </c>
      <c r="D77" s="26" t="s">
        <v>203</v>
      </c>
      <c r="E77" s="27" t="s">
        <v>32</v>
      </c>
      <c r="F77" s="109">
        <v>858</v>
      </c>
      <c r="G77" s="28"/>
      <c r="H77" s="27"/>
    </row>
    <row r="78" spans="1:8" ht="33.75">
      <c r="A78" s="24" t="s">
        <v>204</v>
      </c>
      <c r="B78" s="25" t="s">
        <v>205</v>
      </c>
      <c r="C78" s="24" t="s">
        <v>17</v>
      </c>
      <c r="D78" s="26" t="s">
        <v>206</v>
      </c>
      <c r="E78" s="27" t="s">
        <v>32</v>
      </c>
      <c r="F78" s="109">
        <v>4898.5</v>
      </c>
      <c r="G78" s="28"/>
      <c r="H78" s="27"/>
    </row>
    <row r="79" spans="1:8" ht="14.25">
      <c r="A79" s="21"/>
      <c r="B79" s="21"/>
      <c r="C79" s="22" t="s">
        <v>207</v>
      </c>
      <c r="D79" s="23" t="s">
        <v>208</v>
      </c>
      <c r="E79" s="21"/>
      <c r="F79" s="108"/>
      <c r="G79" s="21"/>
      <c r="H79" s="22">
        <f>H80</f>
        <v>0</v>
      </c>
    </row>
    <row r="80" spans="1:8" ht="45">
      <c r="A80" s="24" t="s">
        <v>209</v>
      </c>
      <c r="B80" s="25" t="s">
        <v>210</v>
      </c>
      <c r="C80" s="24" t="s">
        <v>207</v>
      </c>
      <c r="D80" s="26" t="s">
        <v>211</v>
      </c>
      <c r="E80" s="27" t="s">
        <v>32</v>
      </c>
      <c r="F80" s="109">
        <v>1975</v>
      </c>
      <c r="G80" s="28"/>
      <c r="H80" s="27"/>
    </row>
    <row r="81" spans="1:8" ht="14.25">
      <c r="A81" s="21"/>
      <c r="B81" s="21"/>
      <c r="C81" s="22" t="s">
        <v>212</v>
      </c>
      <c r="D81" s="23" t="s">
        <v>213</v>
      </c>
      <c r="E81" s="21"/>
      <c r="F81" s="108"/>
      <c r="G81" s="21"/>
      <c r="H81" s="22">
        <f>H82</f>
        <v>0</v>
      </c>
    </row>
    <row r="82" spans="1:8" ht="45">
      <c r="A82" s="24" t="s">
        <v>214</v>
      </c>
      <c r="B82" s="25" t="s">
        <v>215</v>
      </c>
      <c r="C82" s="24" t="s">
        <v>17</v>
      </c>
      <c r="D82" s="26" t="s">
        <v>216</v>
      </c>
      <c r="E82" s="27" t="s">
        <v>32</v>
      </c>
      <c r="F82" s="109">
        <v>6873.5</v>
      </c>
      <c r="G82" s="28"/>
      <c r="H82" s="27"/>
    </row>
    <row r="83" spans="1:8" ht="14.25">
      <c r="A83" s="21"/>
      <c r="B83" s="21"/>
      <c r="C83" s="22" t="s">
        <v>217</v>
      </c>
      <c r="D83" s="23" t="s">
        <v>218</v>
      </c>
      <c r="E83" s="21"/>
      <c r="F83" s="108"/>
      <c r="G83" s="21"/>
      <c r="H83" s="22">
        <f>SUM(H84:H85)</f>
        <v>0</v>
      </c>
    </row>
    <row r="84" spans="1:8" ht="56.25">
      <c r="A84" s="24" t="s">
        <v>219</v>
      </c>
      <c r="B84" s="25" t="s">
        <v>220</v>
      </c>
      <c r="C84" s="24" t="s">
        <v>17</v>
      </c>
      <c r="D84" s="26" t="s">
        <v>221</v>
      </c>
      <c r="E84" s="27" t="s">
        <v>32</v>
      </c>
      <c r="F84" s="109">
        <v>1363.69</v>
      </c>
      <c r="G84" s="28"/>
      <c r="H84" s="27"/>
    </row>
    <row r="85" spans="1:8" ht="67.5">
      <c r="A85" s="24" t="s">
        <v>222</v>
      </c>
      <c r="B85" s="25" t="s">
        <v>223</v>
      </c>
      <c r="C85" s="24" t="s">
        <v>17</v>
      </c>
      <c r="D85" s="26" t="s">
        <v>772</v>
      </c>
      <c r="E85" s="27" t="s">
        <v>32</v>
      </c>
      <c r="F85" s="109">
        <v>1422.7</v>
      </c>
      <c r="G85" s="28"/>
      <c r="H85" s="27"/>
    </row>
    <row r="86" spans="1:8" ht="14.25">
      <c r="A86" s="21"/>
      <c r="B86" s="21"/>
      <c r="C86" s="22" t="s">
        <v>224</v>
      </c>
      <c r="D86" s="23" t="s">
        <v>225</v>
      </c>
      <c r="E86" s="21"/>
      <c r="F86" s="108"/>
      <c r="G86" s="21"/>
      <c r="H86" s="22">
        <f>H87</f>
        <v>0</v>
      </c>
    </row>
    <row r="87" spans="1:8" ht="45">
      <c r="A87" s="24" t="s">
        <v>226</v>
      </c>
      <c r="B87" s="25" t="s">
        <v>227</v>
      </c>
      <c r="C87" s="24" t="s">
        <v>224</v>
      </c>
      <c r="D87" s="26" t="s">
        <v>228</v>
      </c>
      <c r="E87" s="27" t="s">
        <v>32</v>
      </c>
      <c r="F87" s="109">
        <v>645</v>
      </c>
      <c r="G87" s="28"/>
      <c r="H87" s="27"/>
    </row>
    <row r="88" spans="1:8" ht="14.25">
      <c r="A88" s="21"/>
      <c r="B88" s="21"/>
      <c r="C88" s="22" t="s">
        <v>229</v>
      </c>
      <c r="D88" s="23" t="s">
        <v>230</v>
      </c>
      <c r="E88" s="21"/>
      <c r="F88" s="108"/>
      <c r="G88" s="21"/>
      <c r="H88" s="22">
        <f>H89+H91</f>
        <v>0</v>
      </c>
    </row>
    <row r="89" spans="1:8" ht="22.5">
      <c r="A89" s="21"/>
      <c r="B89" s="21"/>
      <c r="C89" s="22" t="s">
        <v>231</v>
      </c>
      <c r="D89" s="23" t="s">
        <v>232</v>
      </c>
      <c r="E89" s="21"/>
      <c r="F89" s="108"/>
      <c r="G89" s="21"/>
      <c r="H89" s="22">
        <f>H90</f>
        <v>0</v>
      </c>
    </row>
    <row r="90" spans="1:8" ht="67.5">
      <c r="A90" s="24" t="s">
        <v>233</v>
      </c>
      <c r="B90" s="25" t="s">
        <v>234</v>
      </c>
      <c r="C90" s="24" t="s">
        <v>17</v>
      </c>
      <c r="D90" s="26" t="s">
        <v>235</v>
      </c>
      <c r="E90" s="27" t="s">
        <v>32</v>
      </c>
      <c r="F90" s="109">
        <v>2086.13</v>
      </c>
      <c r="G90" s="28"/>
      <c r="H90" s="27"/>
    </row>
    <row r="91" spans="1:8" ht="14.25">
      <c r="A91" s="21"/>
      <c r="B91" s="21"/>
      <c r="C91" s="22" t="s">
        <v>236</v>
      </c>
      <c r="D91" s="23" t="s">
        <v>237</v>
      </c>
      <c r="E91" s="21"/>
      <c r="F91" s="108"/>
      <c r="G91" s="21"/>
      <c r="H91" s="22">
        <f>H92</f>
        <v>0</v>
      </c>
    </row>
    <row r="92" spans="1:8" ht="67.5">
      <c r="A92" s="24" t="s">
        <v>238</v>
      </c>
      <c r="B92" s="25" t="s">
        <v>239</v>
      </c>
      <c r="C92" s="24" t="s">
        <v>17</v>
      </c>
      <c r="D92" s="26" t="s">
        <v>240</v>
      </c>
      <c r="E92" s="27" t="s">
        <v>32</v>
      </c>
      <c r="F92" s="109">
        <v>2086.13</v>
      </c>
      <c r="G92" s="28"/>
      <c r="H92" s="27"/>
    </row>
    <row r="93" spans="1:8" ht="14.25">
      <c r="A93" s="29"/>
      <c r="B93" s="29"/>
      <c r="C93" s="30" t="s">
        <v>241</v>
      </c>
      <c r="D93" s="31" t="s">
        <v>242</v>
      </c>
      <c r="E93" s="29"/>
      <c r="F93" s="110"/>
      <c r="G93" s="29"/>
      <c r="H93" s="30">
        <f>H94+H106+H109+H114</f>
        <v>0</v>
      </c>
    </row>
    <row r="94" spans="1:8" ht="14.25">
      <c r="A94" s="21"/>
      <c r="B94" s="21"/>
      <c r="C94" s="22" t="s">
        <v>243</v>
      </c>
      <c r="D94" s="23" t="s">
        <v>244</v>
      </c>
      <c r="E94" s="21"/>
      <c r="F94" s="108"/>
      <c r="G94" s="21"/>
      <c r="H94" s="22">
        <f>SUM(H95:H99)</f>
        <v>0</v>
      </c>
    </row>
    <row r="95" spans="1:8" s="136" customFormat="1" ht="22.5">
      <c r="A95" s="153" t="s">
        <v>245</v>
      </c>
      <c r="B95" s="154" t="s">
        <v>246</v>
      </c>
      <c r="C95" s="154" t="s">
        <v>17</v>
      </c>
      <c r="D95" s="155" t="s">
        <v>830</v>
      </c>
      <c r="E95" s="81" t="s">
        <v>32</v>
      </c>
      <c r="F95" s="156">
        <v>40</v>
      </c>
      <c r="G95" s="137"/>
      <c r="H95" s="81"/>
    </row>
    <row r="96" spans="1:8" s="136" customFormat="1" ht="33.75">
      <c r="A96" s="153" t="s">
        <v>247</v>
      </c>
      <c r="B96" s="154" t="s">
        <v>248</v>
      </c>
      <c r="C96" s="154" t="s">
        <v>17</v>
      </c>
      <c r="D96" s="155" t="s">
        <v>831</v>
      </c>
      <c r="E96" s="81" t="s">
        <v>32</v>
      </c>
      <c r="F96" s="156">
        <v>43</v>
      </c>
      <c r="G96" s="137"/>
      <c r="H96" s="81"/>
    </row>
    <row r="97" spans="1:8" s="136" customFormat="1" ht="33.75">
      <c r="A97" s="153" t="s">
        <v>249</v>
      </c>
      <c r="B97" s="154" t="s">
        <v>250</v>
      </c>
      <c r="C97" s="154" t="s">
        <v>17</v>
      </c>
      <c r="D97" s="155" t="s">
        <v>832</v>
      </c>
      <c r="E97" s="81" t="s">
        <v>32</v>
      </c>
      <c r="F97" s="156">
        <v>51</v>
      </c>
      <c r="G97" s="137"/>
      <c r="H97" s="81"/>
    </row>
    <row r="98" spans="1:8" s="136" customFormat="1" ht="45">
      <c r="A98" s="153" t="s">
        <v>251</v>
      </c>
      <c r="B98" s="154" t="s">
        <v>252</v>
      </c>
      <c r="C98" s="154" t="s">
        <v>17</v>
      </c>
      <c r="D98" s="155" t="s">
        <v>833</v>
      </c>
      <c r="E98" s="81" t="s">
        <v>32</v>
      </c>
      <c r="F98" s="156">
        <v>11</v>
      </c>
      <c r="G98" s="137"/>
      <c r="H98" s="81"/>
    </row>
    <row r="99" spans="1:8" s="138" customFormat="1" ht="14.25">
      <c r="A99" s="157" t="s">
        <v>253</v>
      </c>
      <c r="B99" s="131" t="s">
        <v>254</v>
      </c>
      <c r="C99" s="131" t="s">
        <v>17</v>
      </c>
      <c r="D99" s="132" t="s">
        <v>255</v>
      </c>
      <c r="E99" s="133" t="s">
        <v>88</v>
      </c>
      <c r="F99" s="134">
        <v>21</v>
      </c>
      <c r="G99" s="135"/>
      <c r="H99" s="133"/>
    </row>
    <row r="100" spans="1:8" s="138" customFormat="1" ht="14.25">
      <c r="A100" s="21"/>
      <c r="B100" s="21"/>
      <c r="C100" s="22" t="s">
        <v>834</v>
      </c>
      <c r="D100" s="23" t="s">
        <v>835</v>
      </c>
      <c r="E100" s="21"/>
      <c r="F100" s="108"/>
      <c r="G100" s="21"/>
      <c r="H100" s="22"/>
    </row>
    <row r="101" spans="1:8" s="138" customFormat="1" ht="22.5">
      <c r="A101" s="153" t="s">
        <v>847</v>
      </c>
      <c r="B101" s="154" t="s">
        <v>836</v>
      </c>
      <c r="C101" s="154" t="s">
        <v>17</v>
      </c>
      <c r="D101" s="155" t="s">
        <v>837</v>
      </c>
      <c r="E101" s="81" t="s">
        <v>32</v>
      </c>
      <c r="F101" s="156">
        <v>10</v>
      </c>
      <c r="G101" s="137"/>
      <c r="H101" s="81"/>
    </row>
    <row r="102" spans="1:8" s="138" customFormat="1" ht="22.5">
      <c r="A102" s="153" t="s">
        <v>848</v>
      </c>
      <c r="B102" s="154" t="s">
        <v>838</v>
      </c>
      <c r="C102" s="154" t="s">
        <v>17</v>
      </c>
      <c r="D102" s="155" t="s">
        <v>839</v>
      </c>
      <c r="E102" s="81" t="s">
        <v>32</v>
      </c>
      <c r="F102" s="156">
        <v>2</v>
      </c>
      <c r="G102" s="137"/>
      <c r="H102" s="81"/>
    </row>
    <row r="103" spans="1:8" s="138" customFormat="1" ht="22.5">
      <c r="A103" s="153" t="s">
        <v>849</v>
      </c>
      <c r="B103" s="154" t="s">
        <v>840</v>
      </c>
      <c r="C103" s="154" t="s">
        <v>17</v>
      </c>
      <c r="D103" s="155" t="s">
        <v>841</v>
      </c>
      <c r="E103" s="81" t="s">
        <v>32</v>
      </c>
      <c r="F103" s="156">
        <v>70</v>
      </c>
      <c r="G103" s="137"/>
      <c r="H103" s="81"/>
    </row>
    <row r="104" spans="1:8" s="138" customFormat="1" ht="22.5">
      <c r="A104" s="153" t="s">
        <v>850</v>
      </c>
      <c r="B104" s="154" t="s">
        <v>842</v>
      </c>
      <c r="C104" s="154" t="s">
        <v>17</v>
      </c>
      <c r="D104" s="155" t="s">
        <v>843</v>
      </c>
      <c r="E104" s="81" t="s">
        <v>32</v>
      </c>
      <c r="F104" s="156">
        <v>25</v>
      </c>
      <c r="G104" s="137"/>
      <c r="H104" s="81"/>
    </row>
    <row r="105" spans="1:8" s="138" customFormat="1" ht="14.25">
      <c r="A105" s="153" t="s">
        <v>844</v>
      </c>
      <c r="B105" s="153" t="s">
        <v>845</v>
      </c>
      <c r="C105" s="153"/>
      <c r="D105" s="158" t="s">
        <v>846</v>
      </c>
      <c r="E105" s="159" t="s">
        <v>32</v>
      </c>
      <c r="F105" s="160">
        <v>19.1</v>
      </c>
      <c r="G105" s="161"/>
      <c r="H105" s="159"/>
    </row>
    <row r="106" spans="1:8" ht="14.25">
      <c r="A106" s="21"/>
      <c r="B106" s="21"/>
      <c r="C106" s="22" t="s">
        <v>256</v>
      </c>
      <c r="D106" s="23" t="s">
        <v>257</v>
      </c>
      <c r="E106" s="21"/>
      <c r="F106" s="108"/>
      <c r="G106" s="21"/>
      <c r="H106" s="22">
        <f>SUM(H107:H108)</f>
        <v>0</v>
      </c>
    </row>
    <row r="107" spans="1:8" ht="33.75">
      <c r="A107" s="24" t="s">
        <v>258</v>
      </c>
      <c r="B107" s="25" t="s">
        <v>259</v>
      </c>
      <c r="C107" s="24" t="s">
        <v>17</v>
      </c>
      <c r="D107" s="26" t="s">
        <v>260</v>
      </c>
      <c r="E107" s="27" t="s">
        <v>92</v>
      </c>
      <c r="F107" s="109">
        <v>60</v>
      </c>
      <c r="G107" s="28"/>
      <c r="H107" s="27"/>
    </row>
    <row r="108" spans="1:8" ht="33.75">
      <c r="A108" s="24" t="s">
        <v>261</v>
      </c>
      <c r="B108" s="25" t="s">
        <v>262</v>
      </c>
      <c r="C108" s="24" t="s">
        <v>17</v>
      </c>
      <c r="D108" s="26" t="s">
        <v>263</v>
      </c>
      <c r="E108" s="27" t="s">
        <v>92</v>
      </c>
      <c r="F108" s="109">
        <v>64</v>
      </c>
      <c r="G108" s="28"/>
      <c r="H108" s="27"/>
    </row>
    <row r="109" spans="1:8" ht="22.5">
      <c r="A109" s="21"/>
      <c r="B109" s="21"/>
      <c r="C109" s="22" t="s">
        <v>264</v>
      </c>
      <c r="D109" s="23" t="s">
        <v>265</v>
      </c>
      <c r="E109" s="21"/>
      <c r="F109" s="108"/>
      <c r="G109" s="21"/>
      <c r="H109" s="22">
        <f>SUM(H110:H113)</f>
        <v>0</v>
      </c>
    </row>
    <row r="110" spans="1:8" ht="33.75">
      <c r="A110" s="24" t="s">
        <v>266</v>
      </c>
      <c r="B110" s="25" t="s">
        <v>267</v>
      </c>
      <c r="C110" s="24" t="s">
        <v>17</v>
      </c>
      <c r="D110" s="26" t="s">
        <v>775</v>
      </c>
      <c r="E110" s="27" t="s">
        <v>268</v>
      </c>
      <c r="F110" s="109">
        <v>436</v>
      </c>
      <c r="G110" s="28"/>
      <c r="H110" s="27"/>
    </row>
    <row r="111" spans="1:8" ht="14.25">
      <c r="A111" s="24" t="s">
        <v>269</v>
      </c>
      <c r="B111" s="25" t="s">
        <v>270</v>
      </c>
      <c r="C111" s="24" t="s">
        <v>17</v>
      </c>
      <c r="D111" s="26" t="s">
        <v>271</v>
      </c>
      <c r="E111" s="27" t="s">
        <v>88</v>
      </c>
      <c r="F111" s="109">
        <v>43</v>
      </c>
      <c r="G111" s="28"/>
      <c r="H111" s="27"/>
    </row>
    <row r="112" spans="1:8" ht="45">
      <c r="A112" s="24" t="s">
        <v>272</v>
      </c>
      <c r="B112" s="25" t="s">
        <v>273</v>
      </c>
      <c r="C112" s="24" t="s">
        <v>17</v>
      </c>
      <c r="D112" s="26" t="s">
        <v>776</v>
      </c>
      <c r="E112" s="27" t="s">
        <v>268</v>
      </c>
      <c r="F112" s="109">
        <v>607</v>
      </c>
      <c r="G112" s="28"/>
      <c r="H112" s="27"/>
    </row>
    <row r="113" spans="1:8" ht="78.75">
      <c r="A113" s="24" t="s">
        <v>274</v>
      </c>
      <c r="B113" s="25" t="s">
        <v>275</v>
      </c>
      <c r="C113" s="24" t="s">
        <v>17</v>
      </c>
      <c r="D113" s="26" t="s">
        <v>777</v>
      </c>
      <c r="E113" s="27" t="s">
        <v>64</v>
      </c>
      <c r="F113" s="109">
        <v>385</v>
      </c>
      <c r="G113" s="28"/>
      <c r="H113" s="27"/>
    </row>
    <row r="114" spans="1:8" ht="14.25">
      <c r="A114" s="21"/>
      <c r="B114" s="21"/>
      <c r="C114" s="22" t="s">
        <v>277</v>
      </c>
      <c r="D114" s="23" t="s">
        <v>278</v>
      </c>
      <c r="E114" s="21"/>
      <c r="F114" s="108"/>
      <c r="G114" s="21"/>
      <c r="H114" s="22">
        <f>SUM(H115:H116)</f>
        <v>0</v>
      </c>
    </row>
    <row r="115" spans="1:8" ht="67.5">
      <c r="A115" s="24">
        <v>73</v>
      </c>
      <c r="B115" s="24" t="s">
        <v>276</v>
      </c>
      <c r="C115" s="24" t="s">
        <v>17</v>
      </c>
      <c r="D115" s="26" t="s">
        <v>280</v>
      </c>
      <c r="E115" s="27" t="s">
        <v>64</v>
      </c>
      <c r="F115" s="109">
        <v>68.8</v>
      </c>
      <c r="G115" s="28"/>
      <c r="H115" s="27"/>
    </row>
    <row r="116" spans="1:8" ht="45">
      <c r="A116" s="24">
        <v>74</v>
      </c>
      <c r="B116" s="24" t="s">
        <v>279</v>
      </c>
      <c r="C116" s="24" t="s">
        <v>17</v>
      </c>
      <c r="D116" s="26" t="s">
        <v>281</v>
      </c>
      <c r="E116" s="27" t="s">
        <v>64</v>
      </c>
      <c r="F116" s="109">
        <v>179</v>
      </c>
      <c r="G116" s="28"/>
      <c r="H116" s="27"/>
    </row>
    <row r="117" spans="1:8" ht="14.25">
      <c r="A117" s="29"/>
      <c r="B117" s="29"/>
      <c r="C117" s="30" t="s">
        <v>282</v>
      </c>
      <c r="D117" s="31" t="s">
        <v>283</v>
      </c>
      <c r="E117" s="29"/>
      <c r="F117" s="110"/>
      <c r="G117" s="29"/>
      <c r="H117" s="30">
        <f>H118+H120+H127+H129+H132+H135</f>
        <v>0</v>
      </c>
    </row>
    <row r="118" spans="1:8" ht="14.25">
      <c r="A118" s="21"/>
      <c r="B118" s="21"/>
      <c r="C118" s="22" t="s">
        <v>284</v>
      </c>
      <c r="D118" s="23" t="s">
        <v>285</v>
      </c>
      <c r="E118" s="21"/>
      <c r="F118" s="108"/>
      <c r="G118" s="21"/>
      <c r="H118" s="22">
        <f>H119</f>
        <v>0</v>
      </c>
    </row>
    <row r="119" spans="1:8" ht="67.5">
      <c r="A119" s="24">
        <v>75</v>
      </c>
      <c r="B119" s="24" t="s">
        <v>781</v>
      </c>
      <c r="C119" s="24" t="s">
        <v>17</v>
      </c>
      <c r="D119" s="26" t="s">
        <v>287</v>
      </c>
      <c r="E119" s="27" t="s">
        <v>64</v>
      </c>
      <c r="F119" s="109">
        <v>1476</v>
      </c>
      <c r="G119" s="28"/>
      <c r="H119" s="27"/>
    </row>
    <row r="120" spans="1:8" ht="14.25">
      <c r="A120" s="21"/>
      <c r="B120" s="21"/>
      <c r="C120" s="22" t="s">
        <v>288</v>
      </c>
      <c r="D120" s="23" t="s">
        <v>289</v>
      </c>
      <c r="E120" s="21"/>
      <c r="F120" s="108"/>
      <c r="G120" s="21"/>
      <c r="H120" s="22">
        <f>SUM(H121:H126)</f>
        <v>0</v>
      </c>
    </row>
    <row r="121" spans="1:8" ht="117" customHeight="1">
      <c r="A121" s="24">
        <v>76</v>
      </c>
      <c r="B121" s="24" t="s">
        <v>286</v>
      </c>
      <c r="C121" s="24" t="s">
        <v>17</v>
      </c>
      <c r="D121" s="26" t="s">
        <v>291</v>
      </c>
      <c r="E121" s="27" t="s">
        <v>64</v>
      </c>
      <c r="F121" s="109">
        <v>2045</v>
      </c>
      <c r="G121" s="28"/>
      <c r="H121" s="27"/>
    </row>
    <row r="122" spans="1:8" ht="78.75">
      <c r="A122" s="24">
        <v>77</v>
      </c>
      <c r="B122" s="24" t="s">
        <v>290</v>
      </c>
      <c r="C122" s="24" t="s">
        <v>17</v>
      </c>
      <c r="D122" s="26" t="s">
        <v>293</v>
      </c>
      <c r="E122" s="27" t="s">
        <v>64</v>
      </c>
      <c r="F122" s="109">
        <v>158</v>
      </c>
      <c r="G122" s="28"/>
      <c r="H122" s="27"/>
    </row>
    <row r="123" spans="1:8" ht="78.75">
      <c r="A123" s="24">
        <v>78</v>
      </c>
      <c r="B123" s="24" t="s">
        <v>292</v>
      </c>
      <c r="C123" s="24" t="s">
        <v>17</v>
      </c>
      <c r="D123" s="26" t="s">
        <v>778</v>
      </c>
      <c r="E123" s="27" t="s">
        <v>64</v>
      </c>
      <c r="F123" s="109">
        <v>716</v>
      </c>
      <c r="G123" s="28"/>
      <c r="H123" s="27"/>
    </row>
    <row r="124" spans="1:8" ht="67.5">
      <c r="A124" s="24">
        <v>79</v>
      </c>
      <c r="B124" s="24" t="s">
        <v>294</v>
      </c>
      <c r="C124" s="24" t="s">
        <v>17</v>
      </c>
      <c r="D124" s="26" t="s">
        <v>296</v>
      </c>
      <c r="E124" s="27" t="s">
        <v>64</v>
      </c>
      <c r="F124" s="109">
        <v>123</v>
      </c>
      <c r="G124" s="28"/>
      <c r="H124" s="27"/>
    </row>
    <row r="125" spans="1:8" ht="45">
      <c r="A125" s="24">
        <v>80</v>
      </c>
      <c r="B125" s="24" t="s">
        <v>295</v>
      </c>
      <c r="C125" s="24" t="s">
        <v>17</v>
      </c>
      <c r="D125" s="26" t="s">
        <v>298</v>
      </c>
      <c r="E125" s="27" t="s">
        <v>64</v>
      </c>
      <c r="F125" s="109">
        <v>193</v>
      </c>
      <c r="G125" s="28"/>
      <c r="H125" s="27"/>
    </row>
    <row r="126" spans="1:8" ht="45">
      <c r="A126" s="24">
        <v>81</v>
      </c>
      <c r="B126" s="24" t="s">
        <v>297</v>
      </c>
      <c r="C126" s="24" t="s">
        <v>17</v>
      </c>
      <c r="D126" s="26" t="s">
        <v>300</v>
      </c>
      <c r="E126" s="27" t="s">
        <v>64</v>
      </c>
      <c r="F126" s="109">
        <v>146</v>
      </c>
      <c r="G126" s="28"/>
      <c r="H126" s="27"/>
    </row>
    <row r="127" spans="1:8" ht="14.25">
      <c r="A127" s="21"/>
      <c r="B127" s="21"/>
      <c r="C127" s="22" t="s">
        <v>301</v>
      </c>
      <c r="D127" s="23" t="s">
        <v>302</v>
      </c>
      <c r="E127" s="21"/>
      <c r="F127" s="108"/>
      <c r="G127" s="21"/>
      <c r="H127" s="22">
        <f>H128</f>
        <v>0</v>
      </c>
    </row>
    <row r="128" spans="1:8" ht="22.5">
      <c r="A128" s="24">
        <v>82</v>
      </c>
      <c r="B128" s="24" t="s">
        <v>299</v>
      </c>
      <c r="C128" s="24" t="s">
        <v>17</v>
      </c>
      <c r="D128" s="26" t="s">
        <v>304</v>
      </c>
      <c r="E128" s="27" t="s">
        <v>32</v>
      </c>
      <c r="F128" s="109">
        <v>98</v>
      </c>
      <c r="G128" s="28"/>
      <c r="H128" s="27"/>
    </row>
    <row r="129" spans="1:8" ht="14.25">
      <c r="A129" s="21"/>
      <c r="B129" s="21"/>
      <c r="C129" s="22" t="s">
        <v>305</v>
      </c>
      <c r="D129" s="23" t="s">
        <v>306</v>
      </c>
      <c r="E129" s="21"/>
      <c r="F129" s="108"/>
      <c r="G129" s="21"/>
      <c r="H129" s="22">
        <f>SUM(H130:H131)</f>
        <v>0</v>
      </c>
    </row>
    <row r="130" spans="1:8" ht="101.25">
      <c r="A130" s="24">
        <v>83</v>
      </c>
      <c r="B130" s="24" t="s">
        <v>303</v>
      </c>
      <c r="C130" s="24" t="s">
        <v>17</v>
      </c>
      <c r="D130" s="26" t="s">
        <v>779</v>
      </c>
      <c r="E130" s="27" t="s">
        <v>32</v>
      </c>
      <c r="F130" s="109">
        <v>3903.67</v>
      </c>
      <c r="G130" s="28"/>
      <c r="H130" s="27"/>
    </row>
    <row r="131" spans="1:8" ht="22.5">
      <c r="A131" s="24">
        <v>84</v>
      </c>
      <c r="B131" s="24" t="s">
        <v>307</v>
      </c>
      <c r="C131" s="24" t="s">
        <v>17</v>
      </c>
      <c r="D131" s="26" t="s">
        <v>309</v>
      </c>
      <c r="E131" s="27" t="s">
        <v>32</v>
      </c>
      <c r="F131" s="109">
        <v>55</v>
      </c>
      <c r="G131" s="28"/>
      <c r="H131" s="27"/>
    </row>
    <row r="132" spans="1:8" ht="14.25">
      <c r="A132" s="21"/>
      <c r="B132" s="21"/>
      <c r="C132" s="22" t="s">
        <v>310</v>
      </c>
      <c r="D132" s="23" t="s">
        <v>311</v>
      </c>
      <c r="E132" s="21"/>
      <c r="F132" s="108"/>
      <c r="G132" s="21"/>
      <c r="H132" s="22">
        <f>SUM(H133:H134)</f>
        <v>0</v>
      </c>
    </row>
    <row r="133" spans="1:8" ht="101.25">
      <c r="A133" s="24">
        <v>85</v>
      </c>
      <c r="B133" s="24" t="s">
        <v>308</v>
      </c>
      <c r="C133" s="24" t="s">
        <v>17</v>
      </c>
      <c r="D133" s="26" t="s">
        <v>780</v>
      </c>
      <c r="E133" s="27" t="s">
        <v>64</v>
      </c>
      <c r="F133" s="109">
        <v>1839</v>
      </c>
      <c r="G133" s="28"/>
      <c r="H133" s="27"/>
    </row>
    <row r="134" spans="1:8" ht="45">
      <c r="A134" s="24">
        <v>86</v>
      </c>
      <c r="B134" s="24" t="s">
        <v>312</v>
      </c>
      <c r="C134" s="24" t="s">
        <v>17</v>
      </c>
      <c r="D134" s="26" t="s">
        <v>313</v>
      </c>
      <c r="E134" s="27" t="s">
        <v>64</v>
      </c>
      <c r="F134" s="109">
        <v>120.7</v>
      </c>
      <c r="G134" s="28"/>
      <c r="H134" s="27"/>
    </row>
    <row r="135" spans="1:8" ht="14.25">
      <c r="A135" s="21"/>
      <c r="B135" s="21"/>
      <c r="C135" s="22" t="s">
        <v>314</v>
      </c>
      <c r="D135" s="23" t="s">
        <v>315</v>
      </c>
      <c r="E135" s="21"/>
      <c r="F135" s="108"/>
      <c r="G135" s="21"/>
      <c r="H135" s="22">
        <f>H136</f>
        <v>0</v>
      </c>
    </row>
    <row r="136" spans="1:8" ht="67.5">
      <c r="A136" s="24">
        <v>87</v>
      </c>
      <c r="B136" s="25" t="s">
        <v>316</v>
      </c>
      <c r="C136" s="24" t="s">
        <v>17</v>
      </c>
      <c r="D136" s="26" t="s">
        <v>317</v>
      </c>
      <c r="E136" s="27" t="s">
        <v>32</v>
      </c>
      <c r="F136" s="109">
        <v>444.3</v>
      </c>
      <c r="G136" s="28"/>
      <c r="H136" s="27"/>
    </row>
    <row r="137" spans="1:8" ht="14.25">
      <c r="A137" s="29"/>
      <c r="B137" s="29"/>
      <c r="C137" s="30" t="s">
        <v>318</v>
      </c>
      <c r="D137" s="31" t="s">
        <v>319</v>
      </c>
      <c r="E137" s="29"/>
      <c r="F137" s="110"/>
      <c r="G137" s="29"/>
      <c r="H137" s="30">
        <f>H138+H141+H143+H146</f>
        <v>0</v>
      </c>
    </row>
    <row r="138" spans="1:8" ht="14.25">
      <c r="A138" s="21"/>
      <c r="B138" s="21"/>
      <c r="C138" s="22" t="s">
        <v>320</v>
      </c>
      <c r="D138" s="23" t="s">
        <v>321</v>
      </c>
      <c r="E138" s="21"/>
      <c r="F138" s="108"/>
      <c r="G138" s="21"/>
      <c r="H138" s="22">
        <f>SUM(H139:H140)</f>
        <v>0</v>
      </c>
    </row>
    <row r="139" spans="1:8" ht="14.25">
      <c r="A139" s="24">
        <v>88</v>
      </c>
      <c r="B139" s="24" t="s">
        <v>782</v>
      </c>
      <c r="C139" s="24" t="s">
        <v>17</v>
      </c>
      <c r="D139" s="26" t="s">
        <v>323</v>
      </c>
      <c r="E139" s="27" t="s">
        <v>25</v>
      </c>
      <c r="F139" s="109">
        <v>4</v>
      </c>
      <c r="G139" s="28"/>
      <c r="H139" s="27"/>
    </row>
    <row r="140" spans="1:8" ht="90">
      <c r="A140" s="24">
        <v>89</v>
      </c>
      <c r="B140" s="24" t="s">
        <v>322</v>
      </c>
      <c r="C140" s="24" t="s">
        <v>17</v>
      </c>
      <c r="D140" s="26" t="s">
        <v>324</v>
      </c>
      <c r="E140" s="27" t="s">
        <v>64</v>
      </c>
      <c r="F140" s="109">
        <v>25.69</v>
      </c>
      <c r="G140" s="28"/>
      <c r="H140" s="27"/>
    </row>
    <row r="141" spans="1:8" ht="14.25">
      <c r="A141" s="21"/>
      <c r="B141" s="21"/>
      <c r="C141" s="22" t="s">
        <v>325</v>
      </c>
      <c r="D141" s="23" t="s">
        <v>326</v>
      </c>
      <c r="E141" s="21"/>
      <c r="F141" s="108"/>
      <c r="G141" s="21"/>
      <c r="H141" s="22">
        <f>H142</f>
        <v>0</v>
      </c>
    </row>
    <row r="142" spans="1:8" ht="56.25">
      <c r="A142" s="24">
        <v>90</v>
      </c>
      <c r="B142" s="24" t="s">
        <v>783</v>
      </c>
      <c r="C142" s="24" t="s">
        <v>17</v>
      </c>
      <c r="D142" s="26" t="s">
        <v>328</v>
      </c>
      <c r="E142" s="27" t="s">
        <v>32</v>
      </c>
      <c r="F142" s="109">
        <v>1574.63</v>
      </c>
      <c r="G142" s="28"/>
      <c r="H142" s="27"/>
    </row>
    <row r="143" spans="1:8" ht="14.25">
      <c r="A143" s="21"/>
      <c r="B143" s="21"/>
      <c r="C143" s="22" t="s">
        <v>329</v>
      </c>
      <c r="D143" s="23" t="s">
        <v>330</v>
      </c>
      <c r="E143" s="21"/>
      <c r="F143" s="108"/>
      <c r="G143" s="21"/>
      <c r="H143" s="22">
        <f>SUM(H144:H145)</f>
        <v>0</v>
      </c>
    </row>
    <row r="144" spans="1:8" ht="22.5">
      <c r="A144" s="24">
        <v>91</v>
      </c>
      <c r="B144" s="24" t="s">
        <v>327</v>
      </c>
      <c r="C144" s="24" t="s">
        <v>17</v>
      </c>
      <c r="D144" s="26" t="s">
        <v>332</v>
      </c>
      <c r="E144" s="27" t="s">
        <v>333</v>
      </c>
      <c r="F144" s="109">
        <v>4</v>
      </c>
      <c r="G144" s="28"/>
      <c r="H144" s="27"/>
    </row>
    <row r="145" spans="1:8" ht="14.25">
      <c r="A145" s="24">
        <v>92</v>
      </c>
      <c r="B145" s="24" t="s">
        <v>331</v>
      </c>
      <c r="C145" s="24" t="s">
        <v>17</v>
      </c>
      <c r="D145" s="26" t="s">
        <v>335</v>
      </c>
      <c r="E145" s="27" t="s">
        <v>88</v>
      </c>
      <c r="F145" s="109">
        <v>8</v>
      </c>
      <c r="G145" s="28"/>
      <c r="H145" s="27"/>
    </row>
    <row r="146" spans="1:8" ht="14.25">
      <c r="A146" s="21"/>
      <c r="B146" s="21"/>
      <c r="C146" s="22" t="s">
        <v>336</v>
      </c>
      <c r="D146" s="23" t="s">
        <v>337</v>
      </c>
      <c r="E146" s="21"/>
      <c r="F146" s="108"/>
      <c r="G146" s="21"/>
      <c r="H146" s="22">
        <f>H147</f>
        <v>0</v>
      </c>
    </row>
    <row r="147" spans="1:8" s="76" customFormat="1" ht="22.5">
      <c r="A147" s="72">
        <v>93</v>
      </c>
      <c r="B147" s="72" t="s">
        <v>334</v>
      </c>
      <c r="C147" s="72" t="s">
        <v>17</v>
      </c>
      <c r="D147" s="73" t="s">
        <v>338</v>
      </c>
      <c r="E147" s="74" t="s">
        <v>339</v>
      </c>
      <c r="F147" s="111">
        <v>1</v>
      </c>
      <c r="G147" s="75"/>
      <c r="H147" s="74"/>
    </row>
    <row r="148" spans="1:8" ht="14.25">
      <c r="A148" s="1"/>
      <c r="B148" s="1"/>
      <c r="C148" s="2" t="s">
        <v>340</v>
      </c>
      <c r="D148" s="93" t="s">
        <v>341</v>
      </c>
      <c r="E148" s="1"/>
      <c r="F148" s="112"/>
      <c r="G148" s="1"/>
      <c r="H148" s="97">
        <f>SUM(H149:H162)</f>
        <v>0</v>
      </c>
    </row>
    <row r="149" spans="1:8" ht="22.5">
      <c r="A149" s="13">
        <v>94</v>
      </c>
      <c r="B149" s="32" t="s">
        <v>342</v>
      </c>
      <c r="C149" s="13"/>
      <c r="D149" s="33" t="s">
        <v>343</v>
      </c>
      <c r="E149" s="14" t="s">
        <v>88</v>
      </c>
      <c r="F149" s="113">
        <v>548</v>
      </c>
      <c r="G149" s="34"/>
      <c r="H149" s="79"/>
    </row>
    <row r="150" spans="1:8" ht="22.5">
      <c r="A150" s="13">
        <v>95</v>
      </c>
      <c r="B150" s="32" t="s">
        <v>344</v>
      </c>
      <c r="C150" s="13"/>
      <c r="D150" s="33" t="s">
        <v>345</v>
      </c>
      <c r="E150" s="14" t="s">
        <v>88</v>
      </c>
      <c r="F150" s="113">
        <v>162</v>
      </c>
      <c r="G150" s="34"/>
      <c r="H150" s="79"/>
    </row>
    <row r="151" spans="1:8" ht="22.5">
      <c r="A151" s="13">
        <v>96</v>
      </c>
      <c r="B151" s="32" t="s">
        <v>346</v>
      </c>
      <c r="C151" s="13"/>
      <c r="D151" s="33" t="s">
        <v>347</v>
      </c>
      <c r="E151" s="14" t="s">
        <v>88</v>
      </c>
      <c r="F151" s="113">
        <v>67</v>
      </c>
      <c r="G151" s="34"/>
      <c r="H151" s="79"/>
    </row>
    <row r="152" spans="1:8" ht="22.5">
      <c r="A152" s="13">
        <v>97</v>
      </c>
      <c r="B152" s="32" t="s">
        <v>348</v>
      </c>
      <c r="C152" s="13"/>
      <c r="D152" s="33" t="s">
        <v>349</v>
      </c>
      <c r="E152" s="14" t="s">
        <v>88</v>
      </c>
      <c r="F152" s="113">
        <v>14</v>
      </c>
      <c r="G152" s="34"/>
      <c r="H152" s="79"/>
    </row>
    <row r="153" spans="1:8" ht="22.5">
      <c r="A153" s="13">
        <v>98</v>
      </c>
      <c r="B153" s="32" t="s">
        <v>350</v>
      </c>
      <c r="C153" s="13"/>
      <c r="D153" s="33" t="s">
        <v>351</v>
      </c>
      <c r="E153" s="14" t="s">
        <v>88</v>
      </c>
      <c r="F153" s="113">
        <v>4</v>
      </c>
      <c r="G153" s="34"/>
      <c r="H153" s="79"/>
    </row>
    <row r="154" spans="1:8" ht="22.5">
      <c r="A154" s="13">
        <v>99</v>
      </c>
      <c r="B154" s="32" t="s">
        <v>352</v>
      </c>
      <c r="C154" s="13"/>
      <c r="D154" s="33" t="s">
        <v>353</v>
      </c>
      <c r="E154" s="14" t="s">
        <v>88</v>
      </c>
      <c r="F154" s="113">
        <v>4</v>
      </c>
      <c r="G154" s="34"/>
      <c r="H154" s="79"/>
    </row>
    <row r="155" spans="1:8" ht="22.5">
      <c r="A155" s="13">
        <v>100</v>
      </c>
      <c r="B155" s="32" t="s">
        <v>354</v>
      </c>
      <c r="C155" s="13"/>
      <c r="D155" s="33" t="s">
        <v>355</v>
      </c>
      <c r="E155" s="14" t="s">
        <v>88</v>
      </c>
      <c r="F155" s="113">
        <v>1</v>
      </c>
      <c r="G155" s="34"/>
      <c r="H155" s="79"/>
    </row>
    <row r="156" spans="1:8" ht="22.5">
      <c r="A156" s="13">
        <v>101</v>
      </c>
      <c r="B156" s="32" t="s">
        <v>356</v>
      </c>
      <c r="C156" s="13"/>
      <c r="D156" s="33" t="s">
        <v>357</v>
      </c>
      <c r="E156" s="14" t="s">
        <v>88</v>
      </c>
      <c r="F156" s="113">
        <v>1</v>
      </c>
      <c r="G156" s="34"/>
      <c r="H156" s="79"/>
    </row>
    <row r="157" spans="1:8" ht="14.25">
      <c r="A157" s="13">
        <v>102</v>
      </c>
      <c r="B157" s="13" t="s">
        <v>358</v>
      </c>
      <c r="C157" s="13"/>
      <c r="D157" s="33" t="s">
        <v>359</v>
      </c>
      <c r="E157" s="14" t="s">
        <v>32</v>
      </c>
      <c r="F157" s="113">
        <v>1103</v>
      </c>
      <c r="G157" s="34"/>
      <c r="H157" s="79"/>
    </row>
    <row r="158" spans="1:8" ht="14.25">
      <c r="A158" s="13">
        <v>103</v>
      </c>
      <c r="B158" s="13" t="s">
        <v>360</v>
      </c>
      <c r="C158" s="13"/>
      <c r="D158" s="33" t="s">
        <v>361</v>
      </c>
      <c r="E158" s="14" t="s">
        <v>25</v>
      </c>
      <c r="F158" s="113">
        <v>33.48</v>
      </c>
      <c r="G158" s="34"/>
      <c r="H158" s="79"/>
    </row>
    <row r="159" spans="1:8" ht="14.25">
      <c r="A159" s="13">
        <v>104</v>
      </c>
      <c r="B159" s="13" t="s">
        <v>362</v>
      </c>
      <c r="C159" s="13"/>
      <c r="D159" s="33" t="s">
        <v>363</v>
      </c>
      <c r="E159" s="14" t="s">
        <v>364</v>
      </c>
      <c r="F159" s="113">
        <v>33.32</v>
      </c>
      <c r="G159" s="34"/>
      <c r="H159" s="79"/>
    </row>
    <row r="160" spans="1:8" ht="14.25">
      <c r="A160" s="13">
        <v>105</v>
      </c>
      <c r="B160" s="13" t="s">
        <v>365</v>
      </c>
      <c r="C160" s="13"/>
      <c r="D160" s="33" t="s">
        <v>366</v>
      </c>
      <c r="E160" s="14" t="s">
        <v>364</v>
      </c>
      <c r="F160" s="113">
        <v>56.48</v>
      </c>
      <c r="G160" s="34"/>
      <c r="H160" s="79"/>
    </row>
    <row r="161" spans="1:8" ht="14.25">
      <c r="A161" s="13">
        <v>106</v>
      </c>
      <c r="B161" s="13" t="s">
        <v>367</v>
      </c>
      <c r="C161" s="13"/>
      <c r="D161" s="33" t="s">
        <v>368</v>
      </c>
      <c r="E161" s="14" t="s">
        <v>25</v>
      </c>
      <c r="F161" s="113">
        <v>33.48</v>
      </c>
      <c r="G161" s="34"/>
      <c r="H161" s="79"/>
    </row>
    <row r="162" spans="1:8" ht="14.25">
      <c r="A162" s="13">
        <v>107</v>
      </c>
      <c r="B162" s="13" t="s">
        <v>369</v>
      </c>
      <c r="C162" s="13"/>
      <c r="D162" s="33" t="s">
        <v>370</v>
      </c>
      <c r="E162" s="14" t="s">
        <v>364</v>
      </c>
      <c r="F162" s="113">
        <v>89.8</v>
      </c>
      <c r="G162" s="34"/>
      <c r="H162" s="79"/>
    </row>
    <row r="163" spans="1:8" ht="14.25" customHeight="1">
      <c r="A163" s="1"/>
      <c r="B163" s="1"/>
      <c r="C163" s="2" t="s">
        <v>705</v>
      </c>
      <c r="D163" s="105" t="s">
        <v>704</v>
      </c>
      <c r="E163" s="82"/>
      <c r="F163" s="114"/>
      <c r="G163" s="82"/>
      <c r="H163" s="98">
        <f>SUM(H164:H169)</f>
        <v>0</v>
      </c>
    </row>
    <row r="164" spans="1:8" ht="22.5">
      <c r="A164" s="13">
        <v>108</v>
      </c>
      <c r="B164" s="77" t="s">
        <v>703</v>
      </c>
      <c r="C164" s="13"/>
      <c r="D164" s="78" t="s">
        <v>784</v>
      </c>
      <c r="E164" s="79" t="s">
        <v>88</v>
      </c>
      <c r="F164" s="113">
        <v>1</v>
      </c>
      <c r="G164" s="34"/>
      <c r="H164" s="79"/>
    </row>
    <row r="165" spans="1:8" ht="22.5">
      <c r="A165" s="13">
        <v>109</v>
      </c>
      <c r="B165" s="77" t="s">
        <v>703</v>
      </c>
      <c r="C165" s="13"/>
      <c r="D165" s="78" t="s">
        <v>702</v>
      </c>
      <c r="E165" s="79" t="s">
        <v>88</v>
      </c>
      <c r="F165" s="113">
        <v>1</v>
      </c>
      <c r="G165" s="34"/>
      <c r="H165" s="79"/>
    </row>
    <row r="166" spans="1:8" ht="14.25">
      <c r="A166" s="13">
        <v>110</v>
      </c>
      <c r="B166" s="77" t="s">
        <v>701</v>
      </c>
      <c r="C166" s="13"/>
      <c r="D166" s="78" t="s">
        <v>700</v>
      </c>
      <c r="E166" s="79" t="s">
        <v>88</v>
      </c>
      <c r="F166" s="113">
        <v>6</v>
      </c>
      <c r="G166" s="34"/>
      <c r="H166" s="79"/>
    </row>
    <row r="167" spans="1:8" ht="22.5">
      <c r="A167" s="13">
        <v>111</v>
      </c>
      <c r="B167" s="77" t="s">
        <v>699</v>
      </c>
      <c r="C167" s="13"/>
      <c r="D167" s="78" t="s">
        <v>698</v>
      </c>
      <c r="E167" s="79" t="s">
        <v>88</v>
      </c>
      <c r="F167" s="113">
        <v>6</v>
      </c>
      <c r="G167" s="34"/>
      <c r="H167" s="79"/>
    </row>
    <row r="168" spans="1:8" ht="14.25">
      <c r="A168" s="13">
        <v>112</v>
      </c>
      <c r="B168" s="77" t="s">
        <v>697</v>
      </c>
      <c r="C168" s="13"/>
      <c r="D168" s="78" t="s">
        <v>696</v>
      </c>
      <c r="E168" s="79" t="s">
        <v>88</v>
      </c>
      <c r="F168" s="113">
        <v>1</v>
      </c>
      <c r="G168" s="34"/>
      <c r="H168" s="79"/>
    </row>
    <row r="169" spans="1:8" ht="14.25">
      <c r="A169" s="13">
        <v>113</v>
      </c>
      <c r="B169" s="77" t="s">
        <v>695</v>
      </c>
      <c r="C169" s="13"/>
      <c r="D169" s="78" t="s">
        <v>694</v>
      </c>
      <c r="E169" s="79" t="s">
        <v>88</v>
      </c>
      <c r="F169" s="113">
        <v>6</v>
      </c>
      <c r="G169" s="34"/>
      <c r="H169" s="79"/>
    </row>
    <row r="170" spans="1:8" ht="15.75" customHeight="1">
      <c r="A170" s="141"/>
      <c r="B170" s="141"/>
      <c r="C170" s="2" t="s">
        <v>425</v>
      </c>
      <c r="D170" s="139" t="s">
        <v>424</v>
      </c>
      <c r="E170" s="140"/>
      <c r="F170" s="140"/>
      <c r="G170" s="140"/>
      <c r="H170" s="98">
        <f>H171+H178+H193+H195</f>
        <v>0</v>
      </c>
    </row>
    <row r="171" spans="1:8" ht="14.25">
      <c r="A171" s="35"/>
      <c r="B171" s="35"/>
      <c r="C171" s="35"/>
      <c r="D171" s="36" t="s">
        <v>423</v>
      </c>
      <c r="E171" s="35"/>
      <c r="F171" s="115"/>
      <c r="G171" s="37"/>
      <c r="H171" s="22">
        <f>SUM(H172:H177)</f>
        <v>0</v>
      </c>
    </row>
    <row r="172" spans="1:8" ht="45">
      <c r="A172" s="13">
        <v>114</v>
      </c>
      <c r="B172" s="13" t="s">
        <v>422</v>
      </c>
      <c r="C172" s="13"/>
      <c r="D172" s="33" t="s">
        <v>746</v>
      </c>
      <c r="E172" s="14" t="s">
        <v>64</v>
      </c>
      <c r="F172" s="113">
        <f>3*257</f>
        <v>771</v>
      </c>
      <c r="G172" s="38"/>
      <c r="H172" s="27"/>
    </row>
    <row r="173" spans="1:8" ht="22.5">
      <c r="A173" s="13">
        <v>115</v>
      </c>
      <c r="B173" s="13" t="s">
        <v>421</v>
      </c>
      <c r="C173" s="13"/>
      <c r="D173" s="33" t="s">
        <v>750</v>
      </c>
      <c r="E173" s="14" t="s">
        <v>64</v>
      </c>
      <c r="F173" s="113">
        <v>87</v>
      </c>
      <c r="G173" s="38"/>
      <c r="H173" s="27"/>
    </row>
    <row r="174" spans="1:8" ht="22.5">
      <c r="A174" s="13">
        <v>116</v>
      </c>
      <c r="B174" s="13" t="s">
        <v>421</v>
      </c>
      <c r="C174" s="13"/>
      <c r="D174" s="33" t="s">
        <v>751</v>
      </c>
      <c r="E174" s="14" t="s">
        <v>64</v>
      </c>
      <c r="F174" s="113">
        <v>110</v>
      </c>
      <c r="G174" s="38"/>
      <c r="H174" s="27"/>
    </row>
    <row r="175" spans="1:8" ht="22.5">
      <c r="A175" s="13">
        <v>117</v>
      </c>
      <c r="B175" s="13" t="s">
        <v>420</v>
      </c>
      <c r="C175" s="13"/>
      <c r="D175" s="33" t="s">
        <v>747</v>
      </c>
      <c r="E175" s="14" t="s">
        <v>64</v>
      </c>
      <c r="F175" s="113">
        <v>17</v>
      </c>
      <c r="G175" s="38"/>
      <c r="H175" s="27"/>
    </row>
    <row r="176" spans="1:8" ht="14.25">
      <c r="A176" s="13">
        <v>118</v>
      </c>
      <c r="B176" s="13" t="s">
        <v>419</v>
      </c>
      <c r="C176" s="13"/>
      <c r="D176" s="33" t="s">
        <v>748</v>
      </c>
      <c r="E176" s="14" t="s">
        <v>64</v>
      </c>
      <c r="F176" s="113">
        <f>3*28</f>
        <v>84</v>
      </c>
      <c r="G176" s="38"/>
      <c r="H176" s="27"/>
    </row>
    <row r="177" spans="1:8" ht="22.5">
      <c r="A177" s="13">
        <v>119</v>
      </c>
      <c r="B177" s="13" t="s">
        <v>418</v>
      </c>
      <c r="C177" s="13"/>
      <c r="D177" s="33" t="s">
        <v>749</v>
      </c>
      <c r="E177" s="14" t="s">
        <v>64</v>
      </c>
      <c r="F177" s="113">
        <f>3*163</f>
        <v>489</v>
      </c>
      <c r="G177" s="38"/>
      <c r="H177" s="27"/>
    </row>
    <row r="178" spans="1:8" ht="14.25">
      <c r="A178" s="35"/>
      <c r="B178" s="35"/>
      <c r="C178" s="35"/>
      <c r="D178" s="36" t="s">
        <v>417</v>
      </c>
      <c r="E178" s="35"/>
      <c r="F178" s="115"/>
      <c r="G178" s="37"/>
      <c r="H178" s="22">
        <f>SUM(H179:H192)</f>
        <v>0</v>
      </c>
    </row>
    <row r="179" spans="1:8" ht="45">
      <c r="A179" s="13">
        <v>120</v>
      </c>
      <c r="B179" s="13" t="s">
        <v>416</v>
      </c>
      <c r="C179" s="13"/>
      <c r="D179" s="33" t="s">
        <v>415</v>
      </c>
      <c r="E179" s="14" t="s">
        <v>64</v>
      </c>
      <c r="F179" s="113">
        <v>728.5</v>
      </c>
      <c r="G179" s="38"/>
      <c r="H179" s="27"/>
    </row>
    <row r="180" spans="1:8" ht="45">
      <c r="A180" s="13">
        <v>121</v>
      </c>
      <c r="B180" s="13" t="s">
        <v>414</v>
      </c>
      <c r="C180" s="13"/>
      <c r="D180" s="33" t="s">
        <v>413</v>
      </c>
      <c r="E180" s="14" t="s">
        <v>64</v>
      </c>
      <c r="F180" s="113">
        <v>284</v>
      </c>
      <c r="G180" s="38"/>
      <c r="H180" s="27"/>
    </row>
    <row r="181" spans="1:8" ht="45">
      <c r="A181" s="13">
        <v>122</v>
      </c>
      <c r="B181" s="13" t="s">
        <v>412</v>
      </c>
      <c r="C181" s="13"/>
      <c r="D181" s="33" t="s">
        <v>411</v>
      </c>
      <c r="E181" s="14" t="s">
        <v>64</v>
      </c>
      <c r="F181" s="113">
        <v>200</v>
      </c>
      <c r="G181" s="38"/>
      <c r="H181" s="27"/>
    </row>
    <row r="182" spans="1:8" ht="45">
      <c r="A182" s="13">
        <v>123</v>
      </c>
      <c r="B182" s="13" t="s">
        <v>410</v>
      </c>
      <c r="C182" s="13"/>
      <c r="D182" s="33" t="s">
        <v>409</v>
      </c>
      <c r="E182" s="14" t="s">
        <v>64</v>
      </c>
      <c r="F182" s="113">
        <v>28</v>
      </c>
      <c r="G182" s="38"/>
      <c r="H182" s="27"/>
    </row>
    <row r="183" spans="1:8" ht="22.5">
      <c r="A183" s="13">
        <v>124</v>
      </c>
      <c r="B183" s="13" t="s">
        <v>408</v>
      </c>
      <c r="C183" s="13"/>
      <c r="D183" s="33" t="s">
        <v>407</v>
      </c>
      <c r="E183" s="14" t="s">
        <v>64</v>
      </c>
      <c r="F183" s="113">
        <v>170</v>
      </c>
      <c r="G183" s="38"/>
      <c r="H183" s="27"/>
    </row>
    <row r="184" spans="1:8" ht="22.5">
      <c r="A184" s="13">
        <v>125</v>
      </c>
      <c r="B184" s="13" t="s">
        <v>406</v>
      </c>
      <c r="C184" s="13"/>
      <c r="D184" s="33" t="s">
        <v>405</v>
      </c>
      <c r="E184" s="14" t="s">
        <v>64</v>
      </c>
      <c r="F184" s="113">
        <v>17</v>
      </c>
      <c r="G184" s="38"/>
      <c r="H184" s="27"/>
    </row>
    <row r="185" spans="1:8" ht="14.25">
      <c r="A185" s="13">
        <v>126</v>
      </c>
      <c r="B185" s="13" t="s">
        <v>404</v>
      </c>
      <c r="C185" s="13"/>
      <c r="D185" s="33" t="s">
        <v>403</v>
      </c>
      <c r="E185" s="14" t="s">
        <v>64</v>
      </c>
      <c r="F185" s="113">
        <v>106.5</v>
      </c>
      <c r="G185" s="38"/>
      <c r="H185" s="27"/>
    </row>
    <row r="186" spans="1:8" ht="22.5">
      <c r="A186" s="13">
        <v>127</v>
      </c>
      <c r="B186" s="13" t="s">
        <v>402</v>
      </c>
      <c r="C186" s="13"/>
      <c r="D186" s="33" t="s">
        <v>401</v>
      </c>
      <c r="E186" s="14" t="s">
        <v>64</v>
      </c>
      <c r="F186" s="113">
        <v>25</v>
      </c>
      <c r="G186" s="38"/>
      <c r="H186" s="27"/>
    </row>
    <row r="187" spans="1:8" ht="22.5">
      <c r="A187" s="13">
        <v>128</v>
      </c>
      <c r="B187" s="13" t="s">
        <v>400</v>
      </c>
      <c r="C187" s="13"/>
      <c r="D187" s="33" t="s">
        <v>399</v>
      </c>
      <c r="E187" s="14" t="s">
        <v>92</v>
      </c>
      <c r="F187" s="113">
        <v>1</v>
      </c>
      <c r="G187" s="38"/>
      <c r="H187" s="27"/>
    </row>
    <row r="188" spans="1:8" ht="22.5">
      <c r="A188" s="13">
        <v>129</v>
      </c>
      <c r="B188" s="13" t="s">
        <v>398</v>
      </c>
      <c r="C188" s="13"/>
      <c r="D188" s="33" t="s">
        <v>397</v>
      </c>
      <c r="E188" s="14" t="s">
        <v>92</v>
      </c>
      <c r="F188" s="113">
        <v>2</v>
      </c>
      <c r="G188" s="38"/>
      <c r="H188" s="27"/>
    </row>
    <row r="189" spans="1:8" ht="14.25">
      <c r="A189" s="13">
        <v>130</v>
      </c>
      <c r="B189" s="13" t="s">
        <v>396</v>
      </c>
      <c r="C189" s="13"/>
      <c r="D189" s="33" t="s">
        <v>395</v>
      </c>
      <c r="E189" s="14" t="s">
        <v>339</v>
      </c>
      <c r="F189" s="113">
        <v>7</v>
      </c>
      <c r="G189" s="38"/>
      <c r="H189" s="27"/>
    </row>
    <row r="190" spans="1:8" ht="14.25">
      <c r="A190" s="13">
        <v>131</v>
      </c>
      <c r="B190" s="13" t="s">
        <v>394</v>
      </c>
      <c r="C190" s="13"/>
      <c r="D190" s="33" t="s">
        <v>393</v>
      </c>
      <c r="E190" s="14" t="s">
        <v>339</v>
      </c>
      <c r="F190" s="113">
        <v>2</v>
      </c>
      <c r="G190" s="38"/>
      <c r="H190" s="27"/>
    </row>
    <row r="191" spans="1:8" ht="22.5">
      <c r="A191" s="13">
        <v>132</v>
      </c>
      <c r="B191" s="13" t="s">
        <v>392</v>
      </c>
      <c r="C191" s="13"/>
      <c r="D191" s="33" t="s">
        <v>391</v>
      </c>
      <c r="E191" s="14" t="s">
        <v>64</v>
      </c>
      <c r="F191" s="113">
        <v>135</v>
      </c>
      <c r="G191" s="38"/>
      <c r="H191" s="27"/>
    </row>
    <row r="192" spans="1:8" ht="22.5">
      <c r="A192" s="13">
        <v>133</v>
      </c>
      <c r="B192" s="13" t="s">
        <v>390</v>
      </c>
      <c r="C192" s="13"/>
      <c r="D192" s="33" t="s">
        <v>389</v>
      </c>
      <c r="E192" s="14" t="s">
        <v>92</v>
      </c>
      <c r="F192" s="113">
        <v>18</v>
      </c>
      <c r="G192" s="38"/>
      <c r="H192" s="27"/>
    </row>
    <row r="193" spans="1:8" ht="14.25">
      <c r="A193" s="35"/>
      <c r="B193" s="35"/>
      <c r="C193" s="35"/>
      <c r="D193" s="36" t="s">
        <v>388</v>
      </c>
      <c r="E193" s="35"/>
      <c r="F193" s="115"/>
      <c r="G193" s="37"/>
      <c r="H193" s="22">
        <f>H194</f>
        <v>0</v>
      </c>
    </row>
    <row r="194" spans="1:8" ht="22.5">
      <c r="A194" s="13">
        <v>134</v>
      </c>
      <c r="B194" s="13" t="s">
        <v>387</v>
      </c>
      <c r="C194" s="13"/>
      <c r="D194" s="33" t="s">
        <v>386</v>
      </c>
      <c r="E194" s="14" t="s">
        <v>339</v>
      </c>
      <c r="F194" s="113">
        <v>1</v>
      </c>
      <c r="G194" s="38"/>
      <c r="H194" s="27"/>
    </row>
    <row r="195" spans="1:8" ht="14.25">
      <c r="A195" s="35"/>
      <c r="B195" s="35"/>
      <c r="C195" s="35"/>
      <c r="D195" s="36" t="s">
        <v>385</v>
      </c>
      <c r="E195" s="35"/>
      <c r="F195" s="115"/>
      <c r="G195" s="37"/>
      <c r="H195" s="22">
        <f>SUM(H196:H202)</f>
        <v>0</v>
      </c>
    </row>
    <row r="196" spans="1:8" ht="22.5">
      <c r="A196" s="13">
        <v>135</v>
      </c>
      <c r="B196" s="13" t="s">
        <v>384</v>
      </c>
      <c r="C196" s="13"/>
      <c r="D196" s="33" t="s">
        <v>383</v>
      </c>
      <c r="E196" s="14" t="s">
        <v>19</v>
      </c>
      <c r="F196" s="113">
        <v>0.7</v>
      </c>
      <c r="G196" s="38"/>
      <c r="H196" s="27"/>
    </row>
    <row r="197" spans="1:8" ht="22.5">
      <c r="A197" s="13">
        <v>136</v>
      </c>
      <c r="B197" s="13" t="s">
        <v>382</v>
      </c>
      <c r="C197" s="13"/>
      <c r="D197" s="33" t="s">
        <v>381</v>
      </c>
      <c r="E197" s="14" t="s">
        <v>19</v>
      </c>
      <c r="F197" s="113">
        <v>0.1</v>
      </c>
      <c r="G197" s="38"/>
      <c r="H197" s="27"/>
    </row>
    <row r="198" spans="1:8" ht="22.5">
      <c r="A198" s="13">
        <v>137</v>
      </c>
      <c r="B198" s="13" t="s">
        <v>380</v>
      </c>
      <c r="C198" s="13"/>
      <c r="D198" s="33" t="s">
        <v>379</v>
      </c>
      <c r="E198" s="14" t="s">
        <v>339</v>
      </c>
      <c r="F198" s="113">
        <v>17</v>
      </c>
      <c r="G198" s="38"/>
      <c r="H198" s="27"/>
    </row>
    <row r="199" spans="1:8" ht="22.5">
      <c r="A199" s="13">
        <v>138</v>
      </c>
      <c r="B199" s="13" t="s">
        <v>378</v>
      </c>
      <c r="C199" s="13"/>
      <c r="D199" s="33" t="s">
        <v>377</v>
      </c>
      <c r="E199" s="14" t="s">
        <v>339</v>
      </c>
      <c r="F199" s="113">
        <v>7</v>
      </c>
      <c r="G199" s="38"/>
      <c r="H199" s="27"/>
    </row>
    <row r="200" spans="1:8" ht="14.25">
      <c r="A200" s="13">
        <v>139</v>
      </c>
      <c r="B200" s="13" t="s">
        <v>376</v>
      </c>
      <c r="C200" s="13"/>
      <c r="D200" s="33" t="s">
        <v>375</v>
      </c>
      <c r="E200" s="14" t="s">
        <v>339</v>
      </c>
      <c r="F200" s="113">
        <v>1</v>
      </c>
      <c r="G200" s="38"/>
      <c r="H200" s="27"/>
    </row>
    <row r="201" spans="1:8" ht="22.5">
      <c r="A201" s="13">
        <v>140</v>
      </c>
      <c r="B201" s="13" t="s">
        <v>374</v>
      </c>
      <c r="C201" s="13"/>
      <c r="D201" s="33" t="s">
        <v>373</v>
      </c>
      <c r="E201" s="14" t="s">
        <v>339</v>
      </c>
      <c r="F201" s="113">
        <v>8</v>
      </c>
      <c r="G201" s="38"/>
      <c r="H201" s="27"/>
    </row>
    <row r="202" spans="1:8" ht="22.5">
      <c r="A202" s="13">
        <v>141</v>
      </c>
      <c r="B202" s="13" t="s">
        <v>372</v>
      </c>
      <c r="C202" s="13"/>
      <c r="D202" s="33" t="s">
        <v>371</v>
      </c>
      <c r="E202" s="14" t="s">
        <v>64</v>
      </c>
      <c r="F202" s="113">
        <v>475</v>
      </c>
      <c r="G202" s="38"/>
      <c r="H202" s="27"/>
    </row>
    <row r="203" spans="1:8" ht="15.75" customHeight="1">
      <c r="A203" s="39"/>
      <c r="B203" s="39"/>
      <c r="C203" s="2" t="s">
        <v>493</v>
      </c>
      <c r="D203" s="151" t="s">
        <v>492</v>
      </c>
      <c r="E203" s="152"/>
      <c r="F203" s="152"/>
      <c r="G203" s="152"/>
      <c r="H203" s="95">
        <f>H204+H209+H232+H255+H270</f>
        <v>0</v>
      </c>
    </row>
    <row r="204" spans="1:8" ht="45">
      <c r="A204" s="64"/>
      <c r="B204" s="40"/>
      <c r="C204" s="41" t="s">
        <v>435</v>
      </c>
      <c r="D204" s="42" t="s">
        <v>491</v>
      </c>
      <c r="E204" s="40"/>
      <c r="F204" s="116"/>
      <c r="G204" s="41"/>
      <c r="H204" s="99">
        <f>SUM(H205:H208)</f>
        <v>0</v>
      </c>
    </row>
    <row r="205" spans="1:8" ht="22.5">
      <c r="A205" s="25">
        <v>142</v>
      </c>
      <c r="B205" s="25" t="s">
        <v>490</v>
      </c>
      <c r="C205" s="25"/>
      <c r="D205" s="43" t="s">
        <v>485</v>
      </c>
      <c r="E205" s="44" t="s">
        <v>88</v>
      </c>
      <c r="F205" s="49">
        <v>12</v>
      </c>
      <c r="G205" s="38"/>
      <c r="H205" s="27"/>
    </row>
    <row r="206" spans="1:8" ht="45">
      <c r="A206" s="25">
        <v>143</v>
      </c>
      <c r="B206" s="25" t="s">
        <v>489</v>
      </c>
      <c r="C206" s="25"/>
      <c r="D206" s="43" t="s">
        <v>728</v>
      </c>
      <c r="E206" s="44" t="s">
        <v>64</v>
      </c>
      <c r="F206" s="49">
        <v>752</v>
      </c>
      <c r="G206" s="38"/>
      <c r="H206" s="27"/>
    </row>
    <row r="207" spans="1:8" ht="33.75">
      <c r="A207" s="25">
        <v>144</v>
      </c>
      <c r="B207" s="25" t="s">
        <v>488</v>
      </c>
      <c r="C207" s="25"/>
      <c r="D207" s="43" t="s">
        <v>729</v>
      </c>
      <c r="E207" s="44" t="s">
        <v>64</v>
      </c>
      <c r="F207" s="49">
        <v>20</v>
      </c>
      <c r="G207" s="38"/>
      <c r="H207" s="27"/>
    </row>
    <row r="208" spans="1:8" ht="14.25">
      <c r="A208" s="25">
        <v>145</v>
      </c>
      <c r="B208" s="25" t="s">
        <v>487</v>
      </c>
      <c r="C208" s="25"/>
      <c r="D208" s="43" t="s">
        <v>428</v>
      </c>
      <c r="E208" s="44" t="s">
        <v>88</v>
      </c>
      <c r="F208" s="49">
        <v>1</v>
      </c>
      <c r="G208" s="38"/>
      <c r="H208" s="27"/>
    </row>
    <row r="209" spans="1:8" ht="45">
      <c r="A209" s="41"/>
      <c r="B209" s="41"/>
      <c r="C209" s="41" t="s">
        <v>435</v>
      </c>
      <c r="D209" s="45" t="s">
        <v>486</v>
      </c>
      <c r="E209" s="41"/>
      <c r="F209" s="117"/>
      <c r="G209" s="41"/>
      <c r="H209" s="99">
        <f>SUM(H210:H214)+H215+H220+H223+H226+H229</f>
        <v>0</v>
      </c>
    </row>
    <row r="210" spans="1:8" ht="22.5">
      <c r="A210" s="25">
        <v>146</v>
      </c>
      <c r="B210" s="25" t="s">
        <v>433</v>
      </c>
      <c r="C210" s="25"/>
      <c r="D210" s="43" t="s">
        <v>485</v>
      </c>
      <c r="E210" s="44" t="s">
        <v>88</v>
      </c>
      <c r="F210" s="49">
        <v>3</v>
      </c>
      <c r="G210" s="38"/>
      <c r="H210" s="27"/>
    </row>
    <row r="211" spans="1:8" ht="22.5">
      <c r="A211" s="25">
        <v>147</v>
      </c>
      <c r="B211" s="25" t="s">
        <v>431</v>
      </c>
      <c r="C211" s="25"/>
      <c r="D211" s="43" t="s">
        <v>484</v>
      </c>
      <c r="E211" s="44" t="s">
        <v>88</v>
      </c>
      <c r="F211" s="49">
        <v>1</v>
      </c>
      <c r="G211" s="38"/>
      <c r="H211" s="27"/>
    </row>
    <row r="212" spans="1:8" ht="45">
      <c r="A212" s="25">
        <v>148</v>
      </c>
      <c r="B212" s="25" t="s">
        <v>429</v>
      </c>
      <c r="C212" s="25"/>
      <c r="D212" s="43" t="s">
        <v>730</v>
      </c>
      <c r="E212" s="44" t="s">
        <v>64</v>
      </c>
      <c r="F212" s="49">
        <v>67</v>
      </c>
      <c r="G212" s="38"/>
      <c r="H212" s="27"/>
    </row>
    <row r="213" spans="1:8" ht="33.75">
      <c r="A213" s="25">
        <v>149</v>
      </c>
      <c r="B213" s="25" t="s">
        <v>427</v>
      </c>
      <c r="C213" s="25"/>
      <c r="D213" s="43" t="s">
        <v>731</v>
      </c>
      <c r="E213" s="44" t="s">
        <v>64</v>
      </c>
      <c r="F213" s="49">
        <v>10</v>
      </c>
      <c r="G213" s="38"/>
      <c r="H213" s="27"/>
    </row>
    <row r="214" spans="1:8" ht="14.25">
      <c r="A214" s="25">
        <v>150</v>
      </c>
      <c r="B214" s="25" t="s">
        <v>426</v>
      </c>
      <c r="C214" s="25"/>
      <c r="D214" s="43" t="s">
        <v>428</v>
      </c>
      <c r="E214" s="44" t="s">
        <v>88</v>
      </c>
      <c r="F214" s="49">
        <v>4</v>
      </c>
      <c r="G214" s="38"/>
      <c r="H214" s="27"/>
    </row>
    <row r="215" spans="1:8" ht="45">
      <c r="A215" s="37"/>
      <c r="B215" s="37"/>
      <c r="C215" s="37" t="s">
        <v>435</v>
      </c>
      <c r="D215" s="46" t="s">
        <v>451</v>
      </c>
      <c r="E215" s="37"/>
      <c r="F215" s="118"/>
      <c r="G215" s="37"/>
      <c r="H215" s="22">
        <f>SUM(H216:H219)</f>
        <v>0</v>
      </c>
    </row>
    <row r="216" spans="1:8" ht="45">
      <c r="A216" s="25">
        <v>151</v>
      </c>
      <c r="B216" s="25" t="s">
        <v>471</v>
      </c>
      <c r="C216" s="25"/>
      <c r="D216" s="43" t="s">
        <v>732</v>
      </c>
      <c r="E216" s="44" t="s">
        <v>64</v>
      </c>
      <c r="F216" s="49">
        <v>60</v>
      </c>
      <c r="G216" s="38"/>
      <c r="H216" s="27"/>
    </row>
    <row r="217" spans="1:8" ht="33.75">
      <c r="A217" s="25">
        <v>152</v>
      </c>
      <c r="B217" s="25" t="s">
        <v>470</v>
      </c>
      <c r="C217" s="25"/>
      <c r="D217" s="43" t="s">
        <v>733</v>
      </c>
      <c r="E217" s="44" t="s">
        <v>64</v>
      </c>
      <c r="F217" s="49">
        <v>73</v>
      </c>
      <c r="G217" s="38"/>
      <c r="H217" s="27"/>
    </row>
    <row r="218" spans="1:8" ht="22.5">
      <c r="A218" s="25">
        <v>153</v>
      </c>
      <c r="B218" s="25" t="s">
        <v>469</v>
      </c>
      <c r="C218" s="25"/>
      <c r="D218" s="43" t="s">
        <v>734</v>
      </c>
      <c r="E218" s="44" t="s">
        <v>64</v>
      </c>
      <c r="F218" s="49">
        <v>65</v>
      </c>
      <c r="G218" s="38"/>
      <c r="H218" s="27"/>
    </row>
    <row r="219" spans="1:8" ht="33.75">
      <c r="A219" s="25">
        <v>154</v>
      </c>
      <c r="B219" s="25" t="s">
        <v>468</v>
      </c>
      <c r="C219" s="25"/>
      <c r="D219" s="43" t="s">
        <v>735</v>
      </c>
      <c r="E219" s="44" t="s">
        <v>88</v>
      </c>
      <c r="F219" s="49">
        <v>1</v>
      </c>
      <c r="G219" s="38"/>
      <c r="H219" s="27"/>
    </row>
    <row r="220" spans="1:8" ht="45">
      <c r="A220" s="37"/>
      <c r="B220" s="37"/>
      <c r="C220" s="37" t="s">
        <v>435</v>
      </c>
      <c r="D220" s="46" t="s">
        <v>446</v>
      </c>
      <c r="E220" s="37"/>
      <c r="F220" s="118"/>
      <c r="G220" s="37"/>
      <c r="H220" s="22">
        <f>SUM(H221:H222)</f>
        <v>0</v>
      </c>
    </row>
    <row r="221" spans="1:8" ht="14.25">
      <c r="A221" s="25">
        <v>155</v>
      </c>
      <c r="B221" s="25" t="s">
        <v>483</v>
      </c>
      <c r="C221" s="25"/>
      <c r="D221" s="43" t="s">
        <v>482</v>
      </c>
      <c r="E221" s="44" t="s">
        <v>443</v>
      </c>
      <c r="F221" s="49">
        <v>12</v>
      </c>
      <c r="G221" s="38"/>
      <c r="H221" s="27"/>
    </row>
    <row r="222" spans="1:8" ht="14.25">
      <c r="A222" s="25">
        <v>156</v>
      </c>
      <c r="B222" s="25" t="s">
        <v>481</v>
      </c>
      <c r="C222" s="25"/>
      <c r="D222" s="43" t="s">
        <v>464</v>
      </c>
      <c r="E222" s="44" t="s">
        <v>443</v>
      </c>
      <c r="F222" s="49">
        <v>48</v>
      </c>
      <c r="G222" s="38"/>
      <c r="H222" s="27"/>
    </row>
    <row r="223" spans="1:8" ht="45">
      <c r="A223" s="37"/>
      <c r="B223" s="37"/>
      <c r="C223" s="37" t="s">
        <v>435</v>
      </c>
      <c r="D223" s="46" t="s">
        <v>388</v>
      </c>
      <c r="E223" s="37"/>
      <c r="F223" s="118"/>
      <c r="G223" s="37"/>
      <c r="H223" s="22">
        <f>SUM(H224:H225)</f>
        <v>0</v>
      </c>
    </row>
    <row r="224" spans="1:8" ht="33.75">
      <c r="A224" s="25">
        <v>157</v>
      </c>
      <c r="B224" s="25" t="s">
        <v>480</v>
      </c>
      <c r="C224" s="25"/>
      <c r="D224" s="43" t="s">
        <v>736</v>
      </c>
      <c r="E224" s="44" t="s">
        <v>441</v>
      </c>
      <c r="F224" s="49">
        <v>48</v>
      </c>
      <c r="G224" s="38"/>
      <c r="H224" s="27"/>
    </row>
    <row r="225" spans="1:8" ht="14.25">
      <c r="A225" s="25">
        <v>158</v>
      </c>
      <c r="B225" s="25" t="s">
        <v>479</v>
      </c>
      <c r="C225" s="25"/>
      <c r="D225" s="43" t="s">
        <v>478</v>
      </c>
      <c r="E225" s="44" t="s">
        <v>441</v>
      </c>
      <c r="F225" s="49">
        <v>12</v>
      </c>
      <c r="G225" s="38"/>
      <c r="H225" s="27"/>
    </row>
    <row r="226" spans="1:8" ht="45">
      <c r="A226" s="37"/>
      <c r="B226" s="37"/>
      <c r="C226" s="37" t="s">
        <v>435</v>
      </c>
      <c r="D226" s="23" t="s">
        <v>785</v>
      </c>
      <c r="E226" s="37"/>
      <c r="F226" s="118"/>
      <c r="G226" s="37"/>
      <c r="H226" s="22">
        <f>SUM(H227:H228)</f>
        <v>0</v>
      </c>
    </row>
    <row r="227" spans="1:8" ht="22.5">
      <c r="A227" s="25">
        <v>159</v>
      </c>
      <c r="B227" s="25" t="s">
        <v>462</v>
      </c>
      <c r="C227" s="25"/>
      <c r="D227" s="43" t="s">
        <v>438</v>
      </c>
      <c r="E227" s="44" t="s">
        <v>88</v>
      </c>
      <c r="F227" s="49">
        <v>3</v>
      </c>
      <c r="G227" s="38"/>
      <c r="H227" s="27"/>
    </row>
    <row r="228" spans="1:8" ht="22.5">
      <c r="A228" s="25">
        <v>160</v>
      </c>
      <c r="B228" s="25" t="s">
        <v>437</v>
      </c>
      <c r="C228" s="25"/>
      <c r="D228" s="43" t="s">
        <v>436</v>
      </c>
      <c r="E228" s="44" t="s">
        <v>64</v>
      </c>
      <c r="F228" s="49">
        <v>69</v>
      </c>
      <c r="G228" s="38"/>
      <c r="H228" s="27"/>
    </row>
    <row r="229" spans="1:8" ht="45">
      <c r="A229" s="37"/>
      <c r="B229" s="37"/>
      <c r="C229" s="37" t="s">
        <v>435</v>
      </c>
      <c r="D229" s="46" t="s">
        <v>477</v>
      </c>
      <c r="E229" s="37"/>
      <c r="F229" s="118"/>
      <c r="G229" s="37"/>
      <c r="H229" s="22">
        <f>SUM(H230:H231)</f>
        <v>0</v>
      </c>
    </row>
    <row r="230" spans="1:8" ht="14.25">
      <c r="A230" s="25">
        <v>161</v>
      </c>
      <c r="B230" s="25" t="s">
        <v>459</v>
      </c>
      <c r="C230" s="25"/>
      <c r="D230" s="43" t="s">
        <v>476</v>
      </c>
      <c r="E230" s="44" t="s">
        <v>88</v>
      </c>
      <c r="F230" s="49">
        <v>4</v>
      </c>
      <c r="G230" s="38"/>
      <c r="H230" s="27"/>
    </row>
    <row r="231" spans="1:8" ht="14.25">
      <c r="A231" s="25">
        <v>162</v>
      </c>
      <c r="B231" s="25" t="s">
        <v>457</v>
      </c>
      <c r="C231" s="25"/>
      <c r="D231" s="43" t="s">
        <v>475</v>
      </c>
      <c r="E231" s="44" t="s">
        <v>88</v>
      </c>
      <c r="F231" s="49">
        <v>1</v>
      </c>
      <c r="G231" s="38"/>
      <c r="H231" s="27"/>
    </row>
    <row r="232" spans="1:8" ht="45">
      <c r="A232" s="41"/>
      <c r="B232" s="41"/>
      <c r="C232" s="41" t="s">
        <v>435</v>
      </c>
      <c r="D232" s="45" t="s">
        <v>474</v>
      </c>
      <c r="E232" s="41"/>
      <c r="F232" s="117"/>
      <c r="G232" s="41"/>
      <c r="H232" s="99">
        <f>SUM(H233:H240)+H241+H245+H247+H249+H252</f>
        <v>0</v>
      </c>
    </row>
    <row r="233" spans="1:8" ht="14.25">
      <c r="A233" s="25">
        <v>163</v>
      </c>
      <c r="B233" s="25" t="s">
        <v>433</v>
      </c>
      <c r="C233" s="25"/>
      <c r="D233" s="43" t="s">
        <v>473</v>
      </c>
      <c r="E233" s="44" t="s">
        <v>88</v>
      </c>
      <c r="F233" s="49">
        <v>1</v>
      </c>
      <c r="G233" s="38"/>
      <c r="H233" s="27"/>
    </row>
    <row r="234" spans="1:8" ht="33.75">
      <c r="A234" s="25">
        <v>164</v>
      </c>
      <c r="B234" s="25" t="s">
        <v>431</v>
      </c>
      <c r="C234" s="25"/>
      <c r="D234" s="43" t="s">
        <v>472</v>
      </c>
      <c r="E234" s="44" t="s">
        <v>88</v>
      </c>
      <c r="F234" s="49">
        <v>2</v>
      </c>
      <c r="G234" s="38"/>
      <c r="H234" s="27"/>
    </row>
    <row r="235" spans="1:8" ht="45">
      <c r="A235" s="25">
        <v>165</v>
      </c>
      <c r="B235" s="25" t="s">
        <v>429</v>
      </c>
      <c r="C235" s="25"/>
      <c r="D235" s="43" t="s">
        <v>737</v>
      </c>
      <c r="E235" s="44" t="s">
        <v>64</v>
      </c>
      <c r="F235" s="49">
        <v>13</v>
      </c>
      <c r="G235" s="38"/>
      <c r="H235" s="27"/>
    </row>
    <row r="236" spans="1:8" ht="45">
      <c r="A236" s="25">
        <v>166</v>
      </c>
      <c r="B236" s="25" t="s">
        <v>427</v>
      </c>
      <c r="C236" s="25"/>
      <c r="D236" s="43" t="s">
        <v>730</v>
      </c>
      <c r="E236" s="44" t="s">
        <v>64</v>
      </c>
      <c r="F236" s="49">
        <v>17</v>
      </c>
      <c r="G236" s="38"/>
      <c r="H236" s="27"/>
    </row>
    <row r="237" spans="1:8" ht="45">
      <c r="A237" s="25">
        <v>167</v>
      </c>
      <c r="B237" s="25" t="s">
        <v>426</v>
      </c>
      <c r="C237" s="25"/>
      <c r="D237" s="43" t="s">
        <v>728</v>
      </c>
      <c r="E237" s="44" t="s">
        <v>64</v>
      </c>
      <c r="F237" s="49">
        <v>36</v>
      </c>
      <c r="G237" s="38"/>
      <c r="H237" s="27"/>
    </row>
    <row r="238" spans="1:8" ht="14.25">
      <c r="A238" s="25">
        <v>168</v>
      </c>
      <c r="B238" s="25" t="s">
        <v>471</v>
      </c>
      <c r="C238" s="25"/>
      <c r="D238" s="43" t="s">
        <v>738</v>
      </c>
      <c r="E238" s="44" t="s">
        <v>64</v>
      </c>
      <c r="F238" s="49">
        <v>8</v>
      </c>
      <c r="G238" s="38"/>
      <c r="H238" s="27"/>
    </row>
    <row r="239" spans="1:8" ht="14.25">
      <c r="A239" s="25">
        <v>169</v>
      </c>
      <c r="B239" s="25" t="s">
        <v>470</v>
      </c>
      <c r="C239" s="25"/>
      <c r="D239" s="43" t="s">
        <v>432</v>
      </c>
      <c r="E239" s="44" t="s">
        <v>64</v>
      </c>
      <c r="F239" s="49">
        <v>66</v>
      </c>
      <c r="G239" s="38"/>
      <c r="H239" s="27"/>
    </row>
    <row r="240" spans="1:8" ht="14.25">
      <c r="A240" s="25">
        <v>170</v>
      </c>
      <c r="B240" s="25" t="s">
        <v>469</v>
      </c>
      <c r="C240" s="25"/>
      <c r="D240" s="43" t="s">
        <v>428</v>
      </c>
      <c r="E240" s="44" t="s">
        <v>88</v>
      </c>
      <c r="F240" s="49">
        <v>3</v>
      </c>
      <c r="G240" s="38"/>
      <c r="H240" s="27"/>
    </row>
    <row r="241" spans="1:8" ht="45">
      <c r="A241" s="37"/>
      <c r="B241" s="37"/>
      <c r="C241" s="37" t="s">
        <v>435</v>
      </c>
      <c r="D241" s="46" t="s">
        <v>451</v>
      </c>
      <c r="E241" s="37"/>
      <c r="F241" s="118"/>
      <c r="G241" s="37"/>
      <c r="H241" s="22">
        <f>SUM(H242:H244)</f>
        <v>0</v>
      </c>
    </row>
    <row r="242" spans="1:8" ht="33.75">
      <c r="A242" s="25">
        <v>171</v>
      </c>
      <c r="B242" s="25" t="s">
        <v>468</v>
      </c>
      <c r="C242" s="25"/>
      <c r="D242" s="43" t="s">
        <v>739</v>
      </c>
      <c r="E242" s="44" t="s">
        <v>64</v>
      </c>
      <c r="F242" s="49">
        <v>146</v>
      </c>
      <c r="G242" s="38"/>
      <c r="H242" s="27"/>
    </row>
    <row r="243" spans="1:8" ht="14.25">
      <c r="A243" s="25">
        <v>172</v>
      </c>
      <c r="B243" s="25" t="s">
        <v>467</v>
      </c>
      <c r="C243" s="25"/>
      <c r="D243" s="43" t="s">
        <v>740</v>
      </c>
      <c r="E243" s="44" t="s">
        <v>64</v>
      </c>
      <c r="F243" s="49">
        <v>128</v>
      </c>
      <c r="G243" s="38"/>
      <c r="H243" s="27"/>
    </row>
    <row r="244" spans="1:8" ht="14.25">
      <c r="A244" s="25">
        <v>173</v>
      </c>
      <c r="B244" s="25" t="s">
        <v>466</v>
      </c>
      <c r="C244" s="25"/>
      <c r="D244" s="43" t="s">
        <v>741</v>
      </c>
      <c r="E244" s="44" t="s">
        <v>64</v>
      </c>
      <c r="F244" s="49">
        <v>296</v>
      </c>
      <c r="G244" s="38"/>
      <c r="H244" s="27"/>
    </row>
    <row r="245" spans="1:8" ht="45">
      <c r="A245" s="37"/>
      <c r="B245" s="37"/>
      <c r="C245" s="37" t="s">
        <v>435</v>
      </c>
      <c r="D245" s="46" t="s">
        <v>446</v>
      </c>
      <c r="E245" s="37"/>
      <c r="F245" s="118"/>
      <c r="G245" s="37"/>
      <c r="H245" s="22">
        <f>H246</f>
        <v>0</v>
      </c>
    </row>
    <row r="246" spans="1:8" ht="14.25">
      <c r="A246" s="25">
        <v>174</v>
      </c>
      <c r="B246" s="25" t="s">
        <v>465</v>
      </c>
      <c r="C246" s="25"/>
      <c r="D246" s="43" t="s">
        <v>464</v>
      </c>
      <c r="E246" s="44" t="s">
        <v>443</v>
      </c>
      <c r="F246" s="49">
        <v>144</v>
      </c>
      <c r="G246" s="38"/>
      <c r="H246" s="27"/>
    </row>
    <row r="247" spans="1:8" ht="45">
      <c r="A247" s="37"/>
      <c r="B247" s="37"/>
      <c r="C247" s="37" t="s">
        <v>435</v>
      </c>
      <c r="D247" s="46" t="s">
        <v>388</v>
      </c>
      <c r="E247" s="37"/>
      <c r="F247" s="118"/>
      <c r="G247" s="37"/>
      <c r="H247" s="22">
        <f>H248</f>
        <v>0</v>
      </c>
    </row>
    <row r="248" spans="1:8" ht="33.75">
      <c r="A248" s="25">
        <v>175</v>
      </c>
      <c r="B248" s="25" t="s">
        <v>463</v>
      </c>
      <c r="C248" s="25"/>
      <c r="D248" s="43" t="s">
        <v>736</v>
      </c>
      <c r="E248" s="44" t="s">
        <v>441</v>
      </c>
      <c r="F248" s="49">
        <v>144</v>
      </c>
      <c r="G248" s="38"/>
      <c r="H248" s="27"/>
    </row>
    <row r="249" spans="1:8" ht="45">
      <c r="A249" s="37"/>
      <c r="B249" s="37"/>
      <c r="C249" s="37" t="s">
        <v>435</v>
      </c>
      <c r="D249" s="46" t="s">
        <v>440</v>
      </c>
      <c r="E249" s="37"/>
      <c r="F249" s="118"/>
      <c r="G249" s="37"/>
      <c r="H249" s="22">
        <f>SUM(H250:H251)</f>
        <v>0</v>
      </c>
    </row>
    <row r="250" spans="1:8" ht="22.5">
      <c r="A250" s="25">
        <v>176</v>
      </c>
      <c r="B250" s="25" t="s">
        <v>462</v>
      </c>
      <c r="C250" s="25"/>
      <c r="D250" s="43" t="s">
        <v>461</v>
      </c>
      <c r="E250" s="44" t="s">
        <v>88</v>
      </c>
      <c r="F250" s="49">
        <v>3</v>
      </c>
      <c r="G250" s="38"/>
      <c r="H250" s="27"/>
    </row>
    <row r="251" spans="1:8" ht="22.5">
      <c r="A251" s="25">
        <v>177</v>
      </c>
      <c r="B251" s="25" t="s">
        <v>437</v>
      </c>
      <c r="C251" s="25"/>
      <c r="D251" s="43" t="s">
        <v>436</v>
      </c>
      <c r="E251" s="44" t="s">
        <v>64</v>
      </c>
      <c r="F251" s="49">
        <v>67</v>
      </c>
      <c r="G251" s="38"/>
      <c r="H251" s="27"/>
    </row>
    <row r="252" spans="1:8" ht="45">
      <c r="A252" s="37"/>
      <c r="B252" s="37"/>
      <c r="C252" s="37" t="s">
        <v>435</v>
      </c>
      <c r="D252" s="46" t="s">
        <v>460</v>
      </c>
      <c r="E252" s="37"/>
      <c r="F252" s="118"/>
      <c r="G252" s="37"/>
      <c r="H252" s="22">
        <f>SUM(H253:H254)</f>
        <v>0</v>
      </c>
    </row>
    <row r="253" spans="1:8" ht="22.5">
      <c r="A253" s="25">
        <v>178</v>
      </c>
      <c r="B253" s="25" t="s">
        <v>459</v>
      </c>
      <c r="C253" s="25"/>
      <c r="D253" s="43" t="s">
        <v>458</v>
      </c>
      <c r="E253" s="44" t="s">
        <v>88</v>
      </c>
      <c r="F253" s="49">
        <v>1</v>
      </c>
      <c r="G253" s="38"/>
      <c r="H253" s="27"/>
    </row>
    <row r="254" spans="1:8" ht="22.5">
      <c r="A254" s="25">
        <v>179</v>
      </c>
      <c r="B254" s="25" t="s">
        <v>457</v>
      </c>
      <c r="C254" s="25"/>
      <c r="D254" s="43" t="s">
        <v>456</v>
      </c>
      <c r="E254" s="44" t="s">
        <v>64</v>
      </c>
      <c r="F254" s="49">
        <v>30</v>
      </c>
      <c r="G254" s="38"/>
      <c r="H254" s="27"/>
    </row>
    <row r="255" spans="1:8" ht="45">
      <c r="A255" s="41"/>
      <c r="B255" s="41"/>
      <c r="C255" s="41" t="s">
        <v>435</v>
      </c>
      <c r="D255" s="45" t="s">
        <v>455</v>
      </c>
      <c r="E255" s="41"/>
      <c r="F255" s="117"/>
      <c r="G255" s="41"/>
      <c r="H255" s="99">
        <f>SUM(H256:H258)+H259+H263+H265+H267</f>
        <v>0</v>
      </c>
    </row>
    <row r="256" spans="1:8" ht="22.5">
      <c r="A256" s="25">
        <v>180</v>
      </c>
      <c r="B256" s="25" t="s">
        <v>433</v>
      </c>
      <c r="C256" s="25"/>
      <c r="D256" s="43" t="s">
        <v>454</v>
      </c>
      <c r="E256" s="44" t="s">
        <v>88</v>
      </c>
      <c r="F256" s="49">
        <v>2</v>
      </c>
      <c r="G256" s="38"/>
      <c r="H256" s="27"/>
    </row>
    <row r="257" spans="1:8" ht="33.75">
      <c r="A257" s="25">
        <v>181</v>
      </c>
      <c r="B257" s="25" t="s">
        <v>453</v>
      </c>
      <c r="C257" s="25"/>
      <c r="D257" s="43" t="s">
        <v>742</v>
      </c>
      <c r="E257" s="44" t="s">
        <v>64</v>
      </c>
      <c r="F257" s="49">
        <v>72</v>
      </c>
      <c r="G257" s="38"/>
      <c r="H257" s="27"/>
    </row>
    <row r="258" spans="1:8" ht="14.25">
      <c r="A258" s="25">
        <v>182</v>
      </c>
      <c r="B258" s="25" t="s">
        <v>427</v>
      </c>
      <c r="C258" s="25"/>
      <c r="D258" s="43" t="s">
        <v>452</v>
      </c>
      <c r="E258" s="44" t="s">
        <v>64</v>
      </c>
      <c r="F258" s="49">
        <v>19</v>
      </c>
      <c r="G258" s="38"/>
      <c r="H258" s="27"/>
    </row>
    <row r="259" spans="1:8" ht="45">
      <c r="A259" s="37"/>
      <c r="B259" s="37"/>
      <c r="C259" s="37" t="s">
        <v>435</v>
      </c>
      <c r="D259" s="46" t="s">
        <v>451</v>
      </c>
      <c r="E259" s="37"/>
      <c r="F259" s="118"/>
      <c r="G259" s="37"/>
      <c r="H259" s="22">
        <f>SUM(H260:H262)</f>
        <v>0</v>
      </c>
    </row>
    <row r="260" spans="1:8" ht="45">
      <c r="A260" s="25">
        <v>183</v>
      </c>
      <c r="B260" s="25" t="s">
        <v>450</v>
      </c>
      <c r="C260" s="25"/>
      <c r="D260" s="43" t="s">
        <v>743</v>
      </c>
      <c r="E260" s="44" t="s">
        <v>64</v>
      </c>
      <c r="F260" s="49">
        <v>191</v>
      </c>
      <c r="G260" s="38"/>
      <c r="H260" s="27"/>
    </row>
    <row r="261" spans="1:8" ht="14.25">
      <c r="A261" s="25">
        <v>184</v>
      </c>
      <c r="B261" s="25" t="s">
        <v>449</v>
      </c>
      <c r="C261" s="25"/>
      <c r="D261" s="43" t="s">
        <v>740</v>
      </c>
      <c r="E261" s="44" t="s">
        <v>64</v>
      </c>
      <c r="F261" s="49">
        <v>106</v>
      </c>
      <c r="G261" s="38"/>
      <c r="H261" s="27"/>
    </row>
    <row r="262" spans="1:8" ht="14.25">
      <c r="A262" s="25">
        <v>185</v>
      </c>
      <c r="B262" s="25" t="s">
        <v>448</v>
      </c>
      <c r="C262" s="25"/>
      <c r="D262" s="43" t="s">
        <v>447</v>
      </c>
      <c r="E262" s="44" t="s">
        <v>88</v>
      </c>
      <c r="F262" s="49">
        <v>2</v>
      </c>
      <c r="G262" s="38"/>
      <c r="H262" s="27"/>
    </row>
    <row r="263" spans="1:8" ht="45">
      <c r="A263" s="37"/>
      <c r="B263" s="37"/>
      <c r="C263" s="37" t="s">
        <v>435</v>
      </c>
      <c r="D263" s="46" t="s">
        <v>446</v>
      </c>
      <c r="E263" s="37"/>
      <c r="F263" s="118"/>
      <c r="G263" s="37"/>
      <c r="H263" s="22">
        <f>H264</f>
        <v>0</v>
      </c>
    </row>
    <row r="264" spans="1:8" ht="14.25">
      <c r="A264" s="25">
        <v>186</v>
      </c>
      <c r="B264" s="25" t="s">
        <v>445</v>
      </c>
      <c r="C264" s="25"/>
      <c r="D264" s="43" t="s">
        <v>444</v>
      </c>
      <c r="E264" s="44" t="s">
        <v>443</v>
      </c>
      <c r="F264" s="49">
        <v>48</v>
      </c>
      <c r="G264" s="38"/>
      <c r="H264" s="27"/>
    </row>
    <row r="265" spans="1:8" ht="45">
      <c r="A265" s="37"/>
      <c r="B265" s="37"/>
      <c r="C265" s="37" t="s">
        <v>435</v>
      </c>
      <c r="D265" s="46" t="s">
        <v>388</v>
      </c>
      <c r="E265" s="37"/>
      <c r="F265" s="118"/>
      <c r="G265" s="37"/>
      <c r="H265" s="22">
        <f>H266</f>
        <v>0</v>
      </c>
    </row>
    <row r="266" spans="1:8" ht="33.75">
      <c r="A266" s="25">
        <v>187</v>
      </c>
      <c r="B266" s="25" t="s">
        <v>442</v>
      </c>
      <c r="C266" s="25"/>
      <c r="D266" s="43" t="s">
        <v>736</v>
      </c>
      <c r="E266" s="44" t="s">
        <v>441</v>
      </c>
      <c r="F266" s="49">
        <v>24</v>
      </c>
      <c r="G266" s="38"/>
      <c r="H266" s="27"/>
    </row>
    <row r="267" spans="1:8" ht="45">
      <c r="A267" s="37"/>
      <c r="B267" s="37"/>
      <c r="C267" s="37" t="s">
        <v>435</v>
      </c>
      <c r="D267" s="46" t="s">
        <v>440</v>
      </c>
      <c r="E267" s="37"/>
      <c r="F267" s="118"/>
      <c r="G267" s="37"/>
      <c r="H267" s="22">
        <f>SUM(H268:H269)</f>
        <v>0</v>
      </c>
    </row>
    <row r="268" spans="1:8" ht="22.5">
      <c r="A268" s="25">
        <v>188</v>
      </c>
      <c r="B268" s="25" t="s">
        <v>439</v>
      </c>
      <c r="C268" s="25"/>
      <c r="D268" s="43" t="s">
        <v>438</v>
      </c>
      <c r="E268" s="44" t="s">
        <v>88</v>
      </c>
      <c r="F268" s="49">
        <v>2</v>
      </c>
      <c r="G268" s="38"/>
      <c r="H268" s="27"/>
    </row>
    <row r="269" spans="1:8" ht="22.5">
      <c r="A269" s="25">
        <v>189</v>
      </c>
      <c r="B269" s="25" t="s">
        <v>437</v>
      </c>
      <c r="C269" s="25"/>
      <c r="D269" s="43" t="s">
        <v>436</v>
      </c>
      <c r="E269" s="44" t="s">
        <v>64</v>
      </c>
      <c r="F269" s="49">
        <v>69</v>
      </c>
      <c r="G269" s="38"/>
      <c r="H269" s="27"/>
    </row>
    <row r="270" spans="1:8" ht="45">
      <c r="A270" s="41"/>
      <c r="B270" s="41"/>
      <c r="C270" s="41" t="s">
        <v>435</v>
      </c>
      <c r="D270" s="45" t="s">
        <v>434</v>
      </c>
      <c r="E270" s="41"/>
      <c r="F270" s="117"/>
      <c r="G270" s="41"/>
      <c r="H270" s="99">
        <f>SUM(H271:H274)</f>
        <v>0</v>
      </c>
    </row>
    <row r="271" spans="1:8" ht="14.25">
      <c r="A271" s="25">
        <v>190</v>
      </c>
      <c r="B271" s="25" t="s">
        <v>433</v>
      </c>
      <c r="C271" s="25"/>
      <c r="D271" s="43" t="s">
        <v>432</v>
      </c>
      <c r="E271" s="44" t="s">
        <v>64</v>
      </c>
      <c r="F271" s="49">
        <v>80</v>
      </c>
      <c r="G271" s="38"/>
      <c r="H271" s="27"/>
    </row>
    <row r="272" spans="1:8" ht="14.25">
      <c r="A272" s="25">
        <v>191</v>
      </c>
      <c r="B272" s="25" t="s">
        <v>431</v>
      </c>
      <c r="C272" s="25"/>
      <c r="D272" s="43" t="s">
        <v>430</v>
      </c>
      <c r="E272" s="44" t="s">
        <v>64</v>
      </c>
      <c r="F272" s="49">
        <v>18</v>
      </c>
      <c r="G272" s="38"/>
      <c r="H272" s="27"/>
    </row>
    <row r="273" spans="1:8" ht="14.25">
      <c r="A273" s="25">
        <v>192</v>
      </c>
      <c r="B273" s="25" t="s">
        <v>429</v>
      </c>
      <c r="C273" s="25"/>
      <c r="D273" s="43" t="s">
        <v>428</v>
      </c>
      <c r="E273" s="44" t="s">
        <v>88</v>
      </c>
      <c r="F273" s="49">
        <v>1</v>
      </c>
      <c r="G273" s="38"/>
      <c r="H273" s="27"/>
    </row>
    <row r="274" spans="1:8" ht="14.25">
      <c r="A274" s="25">
        <v>193</v>
      </c>
      <c r="B274" s="25" t="s">
        <v>744</v>
      </c>
      <c r="C274" s="25"/>
      <c r="D274" s="43" t="s">
        <v>745</v>
      </c>
      <c r="E274" s="44" t="s">
        <v>441</v>
      </c>
      <c r="F274" s="49">
        <v>96</v>
      </c>
      <c r="G274" s="38"/>
      <c r="H274" s="27"/>
    </row>
    <row r="275" spans="1:8" ht="14.25" customHeight="1">
      <c r="A275" s="4"/>
      <c r="B275" s="4"/>
      <c r="C275" s="3" t="s">
        <v>515</v>
      </c>
      <c r="D275" s="139" t="s">
        <v>514</v>
      </c>
      <c r="E275" s="140"/>
      <c r="F275" s="140"/>
      <c r="G275" s="140"/>
      <c r="H275" s="98">
        <f>SUM(H276:H283)</f>
        <v>0</v>
      </c>
    </row>
    <row r="276" spans="1:8" ht="33.75">
      <c r="A276" s="13">
        <v>194</v>
      </c>
      <c r="B276" s="13" t="s">
        <v>513</v>
      </c>
      <c r="C276" s="13" t="s">
        <v>503</v>
      </c>
      <c r="D276" s="47" t="s">
        <v>512</v>
      </c>
      <c r="E276" s="14" t="s">
        <v>64</v>
      </c>
      <c r="F276" s="113">
        <v>114</v>
      </c>
      <c r="G276" s="34"/>
      <c r="H276" s="79"/>
    </row>
    <row r="277" spans="1:8" ht="56.25">
      <c r="A277" s="13">
        <v>195</v>
      </c>
      <c r="B277" s="13" t="s">
        <v>511</v>
      </c>
      <c r="C277" s="13" t="s">
        <v>503</v>
      </c>
      <c r="D277" s="47" t="s">
        <v>510</v>
      </c>
      <c r="E277" s="14" t="s">
        <v>64</v>
      </c>
      <c r="F277" s="113">
        <v>437.4</v>
      </c>
      <c r="G277" s="34"/>
      <c r="H277" s="79"/>
    </row>
    <row r="278" spans="1:8" ht="33.75">
      <c r="A278" s="13">
        <v>196</v>
      </c>
      <c r="B278" s="13" t="s">
        <v>509</v>
      </c>
      <c r="C278" s="13" t="s">
        <v>508</v>
      </c>
      <c r="D278" s="47" t="s">
        <v>507</v>
      </c>
      <c r="E278" s="14" t="s">
        <v>64</v>
      </c>
      <c r="F278" s="113">
        <v>12.2</v>
      </c>
      <c r="G278" s="34"/>
      <c r="H278" s="79"/>
    </row>
    <row r="279" spans="1:8" ht="33.75">
      <c r="A279" s="13">
        <v>197</v>
      </c>
      <c r="B279" s="13" t="s">
        <v>506</v>
      </c>
      <c r="C279" s="13" t="s">
        <v>503</v>
      </c>
      <c r="D279" s="47" t="s">
        <v>505</v>
      </c>
      <c r="E279" s="14" t="s">
        <v>64</v>
      </c>
      <c r="F279" s="113">
        <v>31.5</v>
      </c>
      <c r="G279" s="34"/>
      <c r="H279" s="79"/>
    </row>
    <row r="280" spans="1:8" ht="45">
      <c r="A280" s="13">
        <v>198</v>
      </c>
      <c r="B280" s="13" t="s">
        <v>504</v>
      </c>
      <c r="C280" s="13" t="s">
        <v>503</v>
      </c>
      <c r="D280" s="47" t="s">
        <v>502</v>
      </c>
      <c r="E280" s="14" t="s">
        <v>64</v>
      </c>
      <c r="F280" s="113">
        <v>10.5</v>
      </c>
      <c r="G280" s="34"/>
      <c r="H280" s="79"/>
    </row>
    <row r="281" spans="1:8" ht="33.75">
      <c r="A281" s="13">
        <v>199</v>
      </c>
      <c r="B281" s="13" t="s">
        <v>501</v>
      </c>
      <c r="C281" s="13" t="s">
        <v>495</v>
      </c>
      <c r="D281" s="47" t="s">
        <v>500</v>
      </c>
      <c r="E281" s="14" t="s">
        <v>92</v>
      </c>
      <c r="F281" s="113">
        <v>38</v>
      </c>
      <c r="G281" s="34"/>
      <c r="H281" s="79"/>
    </row>
    <row r="282" spans="1:8" ht="22.5">
      <c r="A282" s="13">
        <v>200</v>
      </c>
      <c r="B282" s="13" t="s">
        <v>499</v>
      </c>
      <c r="C282" s="13" t="s">
        <v>495</v>
      </c>
      <c r="D282" s="47" t="s">
        <v>498</v>
      </c>
      <c r="E282" s="14" t="s">
        <v>497</v>
      </c>
      <c r="F282" s="113">
        <v>5</v>
      </c>
      <c r="G282" s="34"/>
      <c r="H282" s="79"/>
    </row>
    <row r="283" spans="1:8" ht="22.5">
      <c r="A283" s="13">
        <v>201</v>
      </c>
      <c r="B283" s="13" t="s">
        <v>496</v>
      </c>
      <c r="C283" s="13" t="s">
        <v>495</v>
      </c>
      <c r="D283" s="47" t="s">
        <v>494</v>
      </c>
      <c r="E283" s="14" t="s">
        <v>64</v>
      </c>
      <c r="F283" s="113">
        <v>34.5</v>
      </c>
      <c r="G283" s="34"/>
      <c r="H283" s="79"/>
    </row>
    <row r="284" spans="1:8" ht="14.25" customHeight="1">
      <c r="A284" s="142" t="s">
        <v>821</v>
      </c>
      <c r="B284" s="143"/>
      <c r="C284" s="143"/>
      <c r="D284" s="143"/>
      <c r="E284" s="143"/>
      <c r="F284" s="143"/>
      <c r="G284" s="143"/>
      <c r="H284" s="144"/>
    </row>
    <row r="285" spans="1:8" ht="14.25">
      <c r="A285" s="5"/>
      <c r="B285" s="5"/>
      <c r="C285" s="2" t="s">
        <v>517</v>
      </c>
      <c r="D285" s="139" t="s">
        <v>545</v>
      </c>
      <c r="E285" s="140"/>
      <c r="F285" s="140"/>
      <c r="G285" s="140"/>
      <c r="H285" s="100">
        <f>SUM(H286:H289)</f>
        <v>0</v>
      </c>
    </row>
    <row r="286" spans="1:8" ht="33.75">
      <c r="A286" s="13">
        <v>207</v>
      </c>
      <c r="B286" s="13" t="s">
        <v>544</v>
      </c>
      <c r="C286" s="13" t="s">
        <v>531</v>
      </c>
      <c r="D286" s="47" t="s">
        <v>543</v>
      </c>
      <c r="E286" s="14" t="s">
        <v>64</v>
      </c>
      <c r="F286" s="113">
        <v>9.3</v>
      </c>
      <c r="G286" s="34"/>
      <c r="H286" s="79"/>
    </row>
    <row r="287" spans="1:8" ht="22.5">
      <c r="A287" s="13">
        <v>208</v>
      </c>
      <c r="B287" s="13" t="s">
        <v>542</v>
      </c>
      <c r="C287" s="13" t="s">
        <v>524</v>
      </c>
      <c r="D287" s="47" t="s">
        <v>541</v>
      </c>
      <c r="E287" s="14" t="s">
        <v>88</v>
      </c>
      <c r="F287" s="113">
        <v>7</v>
      </c>
      <c r="G287" s="34"/>
      <c r="H287" s="79"/>
    </row>
    <row r="288" spans="1:8" ht="22.5">
      <c r="A288" s="13">
        <v>209</v>
      </c>
      <c r="B288" s="13" t="s">
        <v>540</v>
      </c>
      <c r="C288" s="13" t="s">
        <v>539</v>
      </c>
      <c r="D288" s="47" t="s">
        <v>538</v>
      </c>
      <c r="E288" s="14" t="s">
        <v>497</v>
      </c>
      <c r="F288" s="113">
        <v>5</v>
      </c>
      <c r="G288" s="34"/>
      <c r="H288" s="79"/>
    </row>
    <row r="289" spans="1:8" ht="14.25">
      <c r="A289" s="13">
        <v>210</v>
      </c>
      <c r="B289" s="13" t="s">
        <v>537</v>
      </c>
      <c r="C289" s="13"/>
      <c r="D289" s="47" t="s">
        <v>536</v>
      </c>
      <c r="E289" s="14" t="s">
        <v>25</v>
      </c>
      <c r="F289" s="113">
        <v>13.71</v>
      </c>
      <c r="G289" s="34"/>
      <c r="H289" s="79"/>
    </row>
    <row r="290" spans="1:8" ht="14.25">
      <c r="A290" s="4"/>
      <c r="B290" s="4"/>
      <c r="C290" s="2" t="s">
        <v>517</v>
      </c>
      <c r="D290" s="94" t="s">
        <v>535</v>
      </c>
      <c r="E290" s="83"/>
      <c r="F290" s="119"/>
      <c r="G290" s="83"/>
      <c r="H290" s="100">
        <f>SUM(H291:H296)</f>
        <v>0</v>
      </c>
    </row>
    <row r="291" spans="1:8" ht="33.75">
      <c r="A291" s="13">
        <v>210</v>
      </c>
      <c r="B291" s="13" t="s">
        <v>534</v>
      </c>
      <c r="C291" s="13" t="s">
        <v>531</v>
      </c>
      <c r="D291" s="47" t="s">
        <v>533</v>
      </c>
      <c r="E291" s="14" t="s">
        <v>64</v>
      </c>
      <c r="F291" s="113">
        <v>525.1</v>
      </c>
      <c r="G291" s="34"/>
      <c r="H291" s="79"/>
    </row>
    <row r="292" spans="1:8" ht="33.75">
      <c r="A292" s="13">
        <v>211</v>
      </c>
      <c r="B292" s="13" t="s">
        <v>532</v>
      </c>
      <c r="C292" s="13" t="s">
        <v>531</v>
      </c>
      <c r="D292" s="47" t="s">
        <v>530</v>
      </c>
      <c r="E292" s="14" t="s">
        <v>64</v>
      </c>
      <c r="F292" s="113">
        <v>2.5</v>
      </c>
      <c r="G292" s="34"/>
      <c r="H292" s="79"/>
    </row>
    <row r="293" spans="1:8" ht="22.5">
      <c r="A293" s="13">
        <v>212</v>
      </c>
      <c r="B293" s="13" t="s">
        <v>529</v>
      </c>
      <c r="C293" s="13" t="s">
        <v>528</v>
      </c>
      <c r="D293" s="47" t="s">
        <v>527</v>
      </c>
      <c r="E293" s="14" t="s">
        <v>526</v>
      </c>
      <c r="F293" s="113">
        <v>11</v>
      </c>
      <c r="G293" s="34"/>
      <c r="H293" s="79"/>
    </row>
    <row r="294" spans="1:8" ht="14.25">
      <c r="A294" s="13">
        <v>213</v>
      </c>
      <c r="B294" s="13" t="s">
        <v>525</v>
      </c>
      <c r="C294" s="13" t="s">
        <v>524</v>
      </c>
      <c r="D294" s="47" t="s">
        <v>523</v>
      </c>
      <c r="E294" s="14" t="s">
        <v>88</v>
      </c>
      <c r="F294" s="113">
        <v>7</v>
      </c>
      <c r="G294" s="34"/>
      <c r="H294" s="79"/>
    </row>
    <row r="295" spans="1:8" ht="22.5">
      <c r="A295" s="13">
        <v>214</v>
      </c>
      <c r="B295" s="13" t="s">
        <v>522</v>
      </c>
      <c r="C295" s="13" t="s">
        <v>519</v>
      </c>
      <c r="D295" s="47" t="s">
        <v>521</v>
      </c>
      <c r="E295" s="14" t="s">
        <v>64</v>
      </c>
      <c r="F295" s="113">
        <v>450</v>
      </c>
      <c r="G295" s="34"/>
      <c r="H295" s="79"/>
    </row>
    <row r="296" spans="1:8" ht="14.25">
      <c r="A296" s="13">
        <v>215</v>
      </c>
      <c r="B296" s="13" t="s">
        <v>520</v>
      </c>
      <c r="C296" s="13" t="s">
        <v>519</v>
      </c>
      <c r="D296" s="47" t="s">
        <v>518</v>
      </c>
      <c r="E296" s="14" t="s">
        <v>339</v>
      </c>
      <c r="F296" s="113">
        <v>2</v>
      </c>
      <c r="G296" s="34"/>
      <c r="H296" s="79"/>
    </row>
    <row r="297" spans="1:8" ht="14.25">
      <c r="A297" s="5"/>
      <c r="B297" s="5"/>
      <c r="C297" s="2" t="s">
        <v>590</v>
      </c>
      <c r="D297" s="94" t="s">
        <v>589</v>
      </c>
      <c r="E297" s="83"/>
      <c r="F297" s="119"/>
      <c r="G297" s="83"/>
      <c r="H297" s="100">
        <f>H298</f>
        <v>0</v>
      </c>
    </row>
    <row r="298" spans="1:8" ht="14.25">
      <c r="A298" s="35"/>
      <c r="B298" s="35"/>
      <c r="C298" s="35"/>
      <c r="D298" s="36" t="s">
        <v>588</v>
      </c>
      <c r="E298" s="35"/>
      <c r="F298" s="115"/>
      <c r="G298" s="37"/>
      <c r="H298" s="22">
        <f>SUM(H299:H321)</f>
        <v>0</v>
      </c>
    </row>
    <row r="299" spans="1:8" ht="33.75">
      <c r="A299" s="13">
        <v>216</v>
      </c>
      <c r="B299" s="13" t="s">
        <v>587</v>
      </c>
      <c r="C299" s="50" t="s">
        <v>531</v>
      </c>
      <c r="D299" s="51" t="s">
        <v>533</v>
      </c>
      <c r="E299" s="52" t="s">
        <v>64</v>
      </c>
      <c r="F299" s="120">
        <v>317.6</v>
      </c>
      <c r="G299" s="53"/>
      <c r="H299" s="52"/>
    </row>
    <row r="300" spans="1:8" ht="33.75">
      <c r="A300" s="13">
        <v>217</v>
      </c>
      <c r="B300" s="13" t="s">
        <v>586</v>
      </c>
      <c r="C300" s="50" t="s">
        <v>531</v>
      </c>
      <c r="D300" s="51" t="s">
        <v>585</v>
      </c>
      <c r="E300" s="52" t="s">
        <v>64</v>
      </c>
      <c r="F300" s="120">
        <v>504.6</v>
      </c>
      <c r="G300" s="53"/>
      <c r="H300" s="52"/>
    </row>
    <row r="301" spans="1:8" ht="33.75">
      <c r="A301" s="13">
        <v>218</v>
      </c>
      <c r="B301" s="13" t="s">
        <v>584</v>
      </c>
      <c r="C301" s="50" t="s">
        <v>531</v>
      </c>
      <c r="D301" s="51" t="s">
        <v>583</v>
      </c>
      <c r="E301" s="52" t="s">
        <v>64</v>
      </c>
      <c r="F301" s="120">
        <v>50</v>
      </c>
      <c r="G301" s="53"/>
      <c r="H301" s="52"/>
    </row>
    <row r="302" spans="1:8" ht="33.75">
      <c r="A302" s="13">
        <v>219</v>
      </c>
      <c r="B302" s="13" t="s">
        <v>582</v>
      </c>
      <c r="C302" s="50" t="s">
        <v>531</v>
      </c>
      <c r="D302" s="51" t="s">
        <v>581</v>
      </c>
      <c r="E302" s="52" t="s">
        <v>64</v>
      </c>
      <c r="F302" s="120">
        <v>106</v>
      </c>
      <c r="G302" s="53"/>
      <c r="H302" s="52"/>
    </row>
    <row r="303" spans="1:8" ht="33.75">
      <c r="A303" s="13">
        <v>220</v>
      </c>
      <c r="B303" s="13" t="s">
        <v>580</v>
      </c>
      <c r="C303" s="50" t="s">
        <v>531</v>
      </c>
      <c r="D303" s="51" t="s">
        <v>579</v>
      </c>
      <c r="E303" s="52" t="s">
        <v>64</v>
      </c>
      <c r="F303" s="120">
        <v>537.6</v>
      </c>
      <c r="G303" s="53"/>
      <c r="H303" s="52"/>
    </row>
    <row r="304" spans="1:8" ht="33.75">
      <c r="A304" s="13">
        <v>221</v>
      </c>
      <c r="B304" s="13" t="s">
        <v>578</v>
      </c>
      <c r="C304" s="50" t="s">
        <v>528</v>
      </c>
      <c r="D304" s="51" t="s">
        <v>577</v>
      </c>
      <c r="E304" s="52" t="s">
        <v>497</v>
      </c>
      <c r="F304" s="120">
        <v>1</v>
      </c>
      <c r="G304" s="53"/>
      <c r="H304" s="52"/>
    </row>
    <row r="305" spans="1:8" ht="33.75">
      <c r="A305" s="13">
        <v>222</v>
      </c>
      <c r="B305" s="13" t="s">
        <v>576</v>
      </c>
      <c r="C305" s="50" t="s">
        <v>528</v>
      </c>
      <c r="D305" s="51" t="s">
        <v>575</v>
      </c>
      <c r="E305" s="52" t="s">
        <v>497</v>
      </c>
      <c r="F305" s="120">
        <v>1</v>
      </c>
      <c r="G305" s="53"/>
      <c r="H305" s="52"/>
    </row>
    <row r="306" spans="1:8" ht="33.75">
      <c r="A306" s="13">
        <v>223</v>
      </c>
      <c r="B306" s="13" t="s">
        <v>574</v>
      </c>
      <c r="C306" s="50" t="s">
        <v>528</v>
      </c>
      <c r="D306" s="51" t="s">
        <v>573</v>
      </c>
      <c r="E306" s="52" t="s">
        <v>88</v>
      </c>
      <c r="F306" s="120">
        <v>1</v>
      </c>
      <c r="G306" s="53"/>
      <c r="H306" s="52"/>
    </row>
    <row r="307" spans="1:8" ht="22.5">
      <c r="A307" s="13">
        <v>224</v>
      </c>
      <c r="B307" s="13" t="s">
        <v>572</v>
      </c>
      <c r="C307" s="50" t="s">
        <v>528</v>
      </c>
      <c r="D307" s="51" t="s">
        <v>571</v>
      </c>
      <c r="E307" s="52" t="s">
        <v>64</v>
      </c>
      <c r="F307" s="120">
        <v>25</v>
      </c>
      <c r="G307" s="53"/>
      <c r="H307" s="52"/>
    </row>
    <row r="308" spans="1:8" s="136" customFormat="1" ht="22.5">
      <c r="A308" s="168">
        <v>225</v>
      </c>
      <c r="B308" s="163" t="s">
        <v>570</v>
      </c>
      <c r="C308" s="163" t="s">
        <v>524</v>
      </c>
      <c r="D308" s="164" t="s">
        <v>851</v>
      </c>
      <c r="E308" s="165" t="s">
        <v>64</v>
      </c>
      <c r="F308" s="166">
        <v>47.5</v>
      </c>
      <c r="G308" s="167"/>
      <c r="H308" s="165"/>
    </row>
    <row r="309" spans="1:8" ht="33.75">
      <c r="A309" s="13">
        <v>226</v>
      </c>
      <c r="B309" s="13" t="s">
        <v>569</v>
      </c>
      <c r="C309" s="50" t="s">
        <v>528</v>
      </c>
      <c r="D309" s="51" t="s">
        <v>568</v>
      </c>
      <c r="E309" s="52" t="s">
        <v>88</v>
      </c>
      <c r="F309" s="120">
        <v>33</v>
      </c>
      <c r="G309" s="53"/>
      <c r="H309" s="52"/>
    </row>
    <row r="310" spans="1:8" ht="33.75">
      <c r="A310" s="13">
        <v>227</v>
      </c>
      <c r="B310" s="13" t="s">
        <v>567</v>
      </c>
      <c r="C310" s="50" t="s">
        <v>528</v>
      </c>
      <c r="D310" s="51" t="s">
        <v>566</v>
      </c>
      <c r="E310" s="52" t="s">
        <v>88</v>
      </c>
      <c r="F310" s="120">
        <v>1</v>
      </c>
      <c r="G310" s="53"/>
      <c r="H310" s="52"/>
    </row>
    <row r="311" spans="1:8" ht="22.5">
      <c r="A311" s="13">
        <v>228</v>
      </c>
      <c r="B311" s="13" t="s">
        <v>565</v>
      </c>
      <c r="C311" s="50" t="s">
        <v>528</v>
      </c>
      <c r="D311" s="51" t="s">
        <v>564</v>
      </c>
      <c r="E311" s="52" t="s">
        <v>88</v>
      </c>
      <c r="F311" s="120">
        <v>1</v>
      </c>
      <c r="G311" s="53"/>
      <c r="H311" s="52"/>
    </row>
    <row r="312" spans="1:8" ht="22.5">
      <c r="A312" s="13">
        <v>229</v>
      </c>
      <c r="B312" s="13" t="s">
        <v>563</v>
      </c>
      <c r="C312" s="50" t="s">
        <v>528</v>
      </c>
      <c r="D312" s="51" t="s">
        <v>562</v>
      </c>
      <c r="E312" s="52" t="s">
        <v>88</v>
      </c>
      <c r="F312" s="120">
        <v>1</v>
      </c>
      <c r="G312" s="53"/>
      <c r="H312" s="52"/>
    </row>
    <row r="313" spans="1:8" ht="22.5">
      <c r="A313" s="13">
        <v>230</v>
      </c>
      <c r="B313" s="13" t="s">
        <v>561</v>
      </c>
      <c r="C313" s="50" t="s">
        <v>528</v>
      </c>
      <c r="D313" s="51" t="s">
        <v>560</v>
      </c>
      <c r="E313" s="52" t="s">
        <v>88</v>
      </c>
      <c r="F313" s="120">
        <v>59</v>
      </c>
      <c r="G313" s="53"/>
      <c r="H313" s="52"/>
    </row>
    <row r="314" spans="1:8" ht="14.25">
      <c r="A314" s="13">
        <v>231</v>
      </c>
      <c r="B314" s="13" t="s">
        <v>559</v>
      </c>
      <c r="C314" s="50" t="s">
        <v>524</v>
      </c>
      <c r="D314" s="51" t="s">
        <v>523</v>
      </c>
      <c r="E314" s="52" t="s">
        <v>88</v>
      </c>
      <c r="F314" s="120">
        <v>12</v>
      </c>
      <c r="G314" s="53"/>
      <c r="H314" s="52"/>
    </row>
    <row r="315" spans="1:8" ht="14.25">
      <c r="A315" s="13">
        <v>232</v>
      </c>
      <c r="B315" s="13" t="s">
        <v>558</v>
      </c>
      <c r="C315" s="50" t="s">
        <v>524</v>
      </c>
      <c r="D315" s="51" t="s">
        <v>557</v>
      </c>
      <c r="E315" s="52" t="s">
        <v>88</v>
      </c>
      <c r="F315" s="120">
        <v>1</v>
      </c>
      <c r="G315" s="53"/>
      <c r="H315" s="52"/>
    </row>
    <row r="316" spans="1:8" ht="22.5">
      <c r="A316" s="13">
        <v>233</v>
      </c>
      <c r="B316" s="13" t="s">
        <v>556</v>
      </c>
      <c r="C316" s="50" t="s">
        <v>519</v>
      </c>
      <c r="D316" s="51" t="s">
        <v>555</v>
      </c>
      <c r="E316" s="52" t="s">
        <v>497</v>
      </c>
      <c r="F316" s="120">
        <v>5</v>
      </c>
      <c r="G316" s="53"/>
      <c r="H316" s="52"/>
    </row>
    <row r="317" spans="1:8" ht="22.5">
      <c r="A317" s="13">
        <v>234</v>
      </c>
      <c r="B317" s="48" t="s">
        <v>554</v>
      </c>
      <c r="C317" s="50" t="s">
        <v>516</v>
      </c>
      <c r="D317" s="51" t="s">
        <v>538</v>
      </c>
      <c r="E317" s="52" t="s">
        <v>497</v>
      </c>
      <c r="F317" s="120">
        <v>6</v>
      </c>
      <c r="G317" s="53"/>
      <c r="H317" s="52"/>
    </row>
    <row r="318" spans="1:8" ht="22.5">
      <c r="A318" s="13">
        <v>235</v>
      </c>
      <c r="B318" s="13" t="s">
        <v>553</v>
      </c>
      <c r="C318" s="50" t="s">
        <v>516</v>
      </c>
      <c r="D318" s="51" t="s">
        <v>552</v>
      </c>
      <c r="E318" s="52" t="s">
        <v>497</v>
      </c>
      <c r="F318" s="120">
        <v>4</v>
      </c>
      <c r="G318" s="53"/>
      <c r="H318" s="52"/>
    </row>
    <row r="319" spans="1:8" ht="22.5">
      <c r="A319" s="13">
        <v>236</v>
      </c>
      <c r="B319" s="13" t="s">
        <v>551</v>
      </c>
      <c r="C319" s="50" t="s">
        <v>516</v>
      </c>
      <c r="D319" s="51" t="s">
        <v>550</v>
      </c>
      <c r="E319" s="52" t="s">
        <v>64</v>
      </c>
      <c r="F319" s="120">
        <v>148.9</v>
      </c>
      <c r="G319" s="53"/>
      <c r="H319" s="52"/>
    </row>
    <row r="320" spans="1:8" ht="22.5">
      <c r="A320" s="13">
        <v>237</v>
      </c>
      <c r="B320" s="13" t="s">
        <v>549</v>
      </c>
      <c r="C320" s="50" t="s">
        <v>516</v>
      </c>
      <c r="D320" s="51" t="s">
        <v>548</v>
      </c>
      <c r="E320" s="52" t="s">
        <v>64</v>
      </c>
      <c r="F320" s="120">
        <v>9</v>
      </c>
      <c r="G320" s="53"/>
      <c r="H320" s="52"/>
    </row>
    <row r="321" spans="1:8" ht="14.25">
      <c r="A321" s="13">
        <v>238</v>
      </c>
      <c r="B321" s="13" t="s">
        <v>547</v>
      </c>
      <c r="C321" s="50"/>
      <c r="D321" s="51" t="s">
        <v>546</v>
      </c>
      <c r="E321" s="52" t="s">
        <v>25</v>
      </c>
      <c r="F321" s="120">
        <v>9.54</v>
      </c>
      <c r="G321" s="53"/>
      <c r="H321" s="52"/>
    </row>
    <row r="322" spans="1:8" ht="14.25">
      <c r="A322" s="4"/>
      <c r="B322" s="4"/>
      <c r="C322" s="2" t="s">
        <v>653</v>
      </c>
      <c r="D322" s="93" t="s">
        <v>652</v>
      </c>
      <c r="E322" s="16"/>
      <c r="F322" s="121"/>
      <c r="G322" s="15"/>
      <c r="H322" s="101">
        <f>H323+H330+H341+H345+H354+H358</f>
        <v>0</v>
      </c>
    </row>
    <row r="323" spans="1:8" ht="14.25">
      <c r="A323" s="35"/>
      <c r="B323" s="35"/>
      <c r="C323" s="35"/>
      <c r="D323" s="36" t="s">
        <v>651</v>
      </c>
      <c r="E323" s="35"/>
      <c r="F323" s="115"/>
      <c r="G323" s="37"/>
      <c r="H323" s="22">
        <f>SUM(H324:H329)</f>
        <v>0</v>
      </c>
    </row>
    <row r="324" spans="1:8" ht="22.5">
      <c r="A324" s="13">
        <v>239</v>
      </c>
      <c r="B324" s="13" t="s">
        <v>650</v>
      </c>
      <c r="C324" s="13"/>
      <c r="D324" s="33" t="s">
        <v>649</v>
      </c>
      <c r="E324" s="14" t="s">
        <v>526</v>
      </c>
      <c r="F324" s="113">
        <v>3</v>
      </c>
      <c r="G324" s="38"/>
      <c r="H324" s="27"/>
    </row>
    <row r="325" spans="1:8" ht="22.5">
      <c r="A325" s="13">
        <v>240</v>
      </c>
      <c r="B325" s="13" t="s">
        <v>648</v>
      </c>
      <c r="C325" s="13"/>
      <c r="D325" s="33" t="s">
        <v>647</v>
      </c>
      <c r="E325" s="14" t="s">
        <v>526</v>
      </c>
      <c r="F325" s="113">
        <v>1</v>
      </c>
      <c r="G325" s="38"/>
      <c r="H325" s="27"/>
    </row>
    <row r="326" spans="1:8" ht="22.5">
      <c r="A326" s="13">
        <v>241</v>
      </c>
      <c r="B326" s="13" t="s">
        <v>646</v>
      </c>
      <c r="C326" s="13"/>
      <c r="D326" s="33" t="s">
        <v>752</v>
      </c>
      <c r="E326" s="14" t="s">
        <v>64</v>
      </c>
      <c r="F326" s="113">
        <v>18</v>
      </c>
      <c r="G326" s="38"/>
      <c r="H326" s="27"/>
    </row>
    <row r="327" spans="1:8" ht="22.5">
      <c r="A327" s="13">
        <v>242</v>
      </c>
      <c r="B327" s="13" t="s">
        <v>645</v>
      </c>
      <c r="C327" s="13"/>
      <c r="D327" s="33" t="s">
        <v>753</v>
      </c>
      <c r="E327" s="14" t="s">
        <v>64</v>
      </c>
      <c r="F327" s="113">
        <v>23.5</v>
      </c>
      <c r="G327" s="38"/>
      <c r="H327" s="27"/>
    </row>
    <row r="328" spans="1:8" ht="22.5">
      <c r="A328" s="13">
        <v>243</v>
      </c>
      <c r="B328" s="13" t="s">
        <v>644</v>
      </c>
      <c r="C328" s="13"/>
      <c r="D328" s="33" t="s">
        <v>755</v>
      </c>
      <c r="E328" s="14" t="s">
        <v>64</v>
      </c>
      <c r="F328" s="113">
        <v>9.5</v>
      </c>
      <c r="G328" s="38"/>
      <c r="H328" s="27"/>
    </row>
    <row r="329" spans="1:8" ht="22.5">
      <c r="A329" s="13">
        <v>244</v>
      </c>
      <c r="B329" s="13" t="s">
        <v>643</v>
      </c>
      <c r="C329" s="13"/>
      <c r="D329" s="33" t="s">
        <v>754</v>
      </c>
      <c r="E329" s="14" t="s">
        <v>64</v>
      </c>
      <c r="F329" s="113">
        <v>3.5</v>
      </c>
      <c r="G329" s="38"/>
      <c r="H329" s="27"/>
    </row>
    <row r="330" spans="1:8" ht="14.25">
      <c r="A330" s="35"/>
      <c r="B330" s="35"/>
      <c r="C330" s="35"/>
      <c r="D330" s="36" t="s">
        <v>617</v>
      </c>
      <c r="E330" s="35"/>
      <c r="F330" s="115"/>
      <c r="G330" s="37"/>
      <c r="H330" s="22">
        <f>SUM(H331:H340)</f>
        <v>0</v>
      </c>
    </row>
    <row r="331" spans="1:8" ht="22.5">
      <c r="A331" s="13">
        <v>245</v>
      </c>
      <c r="B331" s="13" t="s">
        <v>642</v>
      </c>
      <c r="C331" s="13"/>
      <c r="D331" s="8" t="s">
        <v>641</v>
      </c>
      <c r="E331" s="14" t="s">
        <v>64</v>
      </c>
      <c r="F331" s="122">
        <v>120</v>
      </c>
      <c r="G331" s="38"/>
      <c r="H331" s="27"/>
    </row>
    <row r="332" spans="1:8" ht="22.5">
      <c r="A332" s="13">
        <v>246</v>
      </c>
      <c r="B332" s="13" t="s">
        <v>640</v>
      </c>
      <c r="C332" s="13"/>
      <c r="D332" s="8" t="s">
        <v>639</v>
      </c>
      <c r="E332" s="14" t="s">
        <v>64</v>
      </c>
      <c r="F332" s="122">
        <v>660</v>
      </c>
      <c r="G332" s="38"/>
      <c r="H332" s="27"/>
    </row>
    <row r="333" spans="1:8" ht="22.5">
      <c r="A333" s="13">
        <v>247</v>
      </c>
      <c r="B333" s="13" t="s">
        <v>638</v>
      </c>
      <c r="C333" s="13"/>
      <c r="D333" s="8" t="s">
        <v>637</v>
      </c>
      <c r="E333" s="14" t="s">
        <v>64</v>
      </c>
      <c r="F333" s="122">
        <v>120</v>
      </c>
      <c r="G333" s="38"/>
      <c r="H333" s="27"/>
    </row>
    <row r="334" spans="1:8" ht="22.5">
      <c r="A334" s="13">
        <v>248</v>
      </c>
      <c r="B334" s="13" t="s">
        <v>636</v>
      </c>
      <c r="C334" s="13"/>
      <c r="D334" s="8" t="s">
        <v>635</v>
      </c>
      <c r="E334" s="14" t="s">
        <v>64</v>
      </c>
      <c r="F334" s="122">
        <v>748</v>
      </c>
      <c r="G334" s="38"/>
      <c r="H334" s="27"/>
    </row>
    <row r="335" spans="1:8" ht="22.5">
      <c r="A335" s="13">
        <v>249</v>
      </c>
      <c r="B335" s="13" t="s">
        <v>634</v>
      </c>
      <c r="C335" s="13"/>
      <c r="D335" s="8" t="s">
        <v>633</v>
      </c>
      <c r="E335" s="14" t="s">
        <v>64</v>
      </c>
      <c r="F335" s="122">
        <v>34</v>
      </c>
      <c r="G335" s="38"/>
      <c r="H335" s="27"/>
    </row>
    <row r="336" spans="1:8" ht="22.5">
      <c r="A336" s="13">
        <v>250</v>
      </c>
      <c r="B336" s="13" t="s">
        <v>631</v>
      </c>
      <c r="C336" s="13"/>
      <c r="D336" s="8" t="s">
        <v>632</v>
      </c>
      <c r="E336" s="14" t="s">
        <v>64</v>
      </c>
      <c r="F336" s="122">
        <v>3</v>
      </c>
      <c r="G336" s="38"/>
      <c r="H336" s="27"/>
    </row>
    <row r="337" spans="1:8" ht="22.5">
      <c r="A337" s="13">
        <v>251</v>
      </c>
      <c r="B337" s="13" t="s">
        <v>631</v>
      </c>
      <c r="C337" s="13"/>
      <c r="D337" s="8" t="s">
        <v>630</v>
      </c>
      <c r="E337" s="14" t="s">
        <v>64</v>
      </c>
      <c r="F337" s="122">
        <v>36</v>
      </c>
      <c r="G337" s="38"/>
      <c r="H337" s="27"/>
    </row>
    <row r="338" spans="1:8" ht="22.5">
      <c r="A338" s="13">
        <v>252</v>
      </c>
      <c r="B338" s="13" t="s">
        <v>629</v>
      </c>
      <c r="C338" s="13"/>
      <c r="D338" s="8" t="s">
        <v>628</v>
      </c>
      <c r="E338" s="14" t="s">
        <v>64</v>
      </c>
      <c r="F338" s="122">
        <v>69</v>
      </c>
      <c r="G338" s="38"/>
      <c r="H338" s="27"/>
    </row>
    <row r="339" spans="1:8" ht="22.5">
      <c r="A339" s="13">
        <v>253</v>
      </c>
      <c r="B339" s="13" t="s">
        <v>627</v>
      </c>
      <c r="C339" s="13"/>
      <c r="D339" s="8" t="s">
        <v>626</v>
      </c>
      <c r="E339" s="14" t="s">
        <v>64</v>
      </c>
      <c r="F339" s="122">
        <v>2</v>
      </c>
      <c r="G339" s="38"/>
      <c r="H339" s="27"/>
    </row>
    <row r="340" spans="1:8" ht="14.25">
      <c r="A340" s="13">
        <v>254</v>
      </c>
      <c r="B340" s="13" t="s">
        <v>625</v>
      </c>
      <c r="C340" s="13"/>
      <c r="D340" s="8" t="s">
        <v>624</v>
      </c>
      <c r="E340" s="14" t="s">
        <v>64</v>
      </c>
      <c r="F340" s="122">
        <v>330</v>
      </c>
      <c r="G340" s="38"/>
      <c r="H340" s="27"/>
    </row>
    <row r="341" spans="1:8" ht="14.25">
      <c r="A341" s="35"/>
      <c r="B341" s="35"/>
      <c r="C341" s="35"/>
      <c r="D341" s="36" t="s">
        <v>617</v>
      </c>
      <c r="E341" s="35"/>
      <c r="F341" s="115"/>
      <c r="G341" s="37"/>
      <c r="H341" s="22">
        <f>SUM(H342:H344)</f>
        <v>0</v>
      </c>
    </row>
    <row r="342" spans="1:8" ht="33.75">
      <c r="A342" s="13">
        <v>255</v>
      </c>
      <c r="B342" s="13" t="s">
        <v>623</v>
      </c>
      <c r="C342" s="13"/>
      <c r="D342" s="8" t="s">
        <v>622</v>
      </c>
      <c r="E342" s="14" t="s">
        <v>339</v>
      </c>
      <c r="F342" s="122">
        <v>1</v>
      </c>
      <c r="G342" s="6"/>
      <c r="H342" s="7"/>
    </row>
    <row r="343" spans="1:8" ht="14.25">
      <c r="A343" s="13">
        <v>256</v>
      </c>
      <c r="B343" s="13" t="s">
        <v>621</v>
      </c>
      <c r="C343" s="12"/>
      <c r="D343" s="11" t="s">
        <v>620</v>
      </c>
      <c r="E343" s="12" t="s">
        <v>88</v>
      </c>
      <c r="F343" s="122">
        <v>2</v>
      </c>
      <c r="G343" s="6"/>
      <c r="H343" s="7"/>
    </row>
    <row r="344" spans="1:8" ht="22.5">
      <c r="A344" s="13">
        <v>257</v>
      </c>
      <c r="B344" s="13" t="s">
        <v>619</v>
      </c>
      <c r="C344" s="12"/>
      <c r="D344" s="11" t="s">
        <v>618</v>
      </c>
      <c r="E344" s="12" t="s">
        <v>339</v>
      </c>
      <c r="F344" s="122">
        <v>1</v>
      </c>
      <c r="G344" s="6"/>
      <c r="H344" s="7"/>
    </row>
    <row r="345" spans="1:8" ht="14.25">
      <c r="A345" s="35"/>
      <c r="B345" s="35"/>
      <c r="C345" s="35"/>
      <c r="D345" s="36" t="s">
        <v>617</v>
      </c>
      <c r="E345" s="35"/>
      <c r="F345" s="115"/>
      <c r="G345" s="37"/>
      <c r="H345" s="22">
        <f>SUM(H346:H353)</f>
        <v>0</v>
      </c>
    </row>
    <row r="346" spans="1:8" ht="22.5">
      <c r="A346" s="13">
        <v>258</v>
      </c>
      <c r="B346" s="13" t="s">
        <v>616</v>
      </c>
      <c r="C346" s="13"/>
      <c r="D346" s="8" t="s">
        <v>615</v>
      </c>
      <c r="E346" s="7" t="s">
        <v>339</v>
      </c>
      <c r="F346" s="122">
        <v>2</v>
      </c>
      <c r="G346" s="6"/>
      <c r="H346" s="7"/>
    </row>
    <row r="347" spans="1:8" ht="14.25">
      <c r="A347" s="13">
        <v>259</v>
      </c>
      <c r="B347" s="13" t="s">
        <v>614</v>
      </c>
      <c r="C347" s="12"/>
      <c r="D347" s="8" t="s">
        <v>613</v>
      </c>
      <c r="E347" s="7" t="s">
        <v>339</v>
      </c>
      <c r="F347" s="122">
        <v>1</v>
      </c>
      <c r="G347" s="6"/>
      <c r="H347" s="7"/>
    </row>
    <row r="348" spans="1:8" ht="14.25">
      <c r="A348" s="13">
        <v>260</v>
      </c>
      <c r="B348" s="13" t="s">
        <v>612</v>
      </c>
      <c r="C348" s="12"/>
      <c r="D348" s="8" t="s">
        <v>611</v>
      </c>
      <c r="E348" s="7" t="s">
        <v>339</v>
      </c>
      <c r="F348" s="122">
        <v>1</v>
      </c>
      <c r="G348" s="6"/>
      <c r="H348" s="7"/>
    </row>
    <row r="349" spans="1:8" ht="14.25">
      <c r="A349" s="13">
        <v>261</v>
      </c>
      <c r="B349" s="13" t="s">
        <v>610</v>
      </c>
      <c r="C349" s="13"/>
      <c r="D349" s="8" t="s">
        <v>609</v>
      </c>
      <c r="E349" s="7" t="s">
        <v>339</v>
      </c>
      <c r="F349" s="122">
        <v>1</v>
      </c>
      <c r="G349" s="6"/>
      <c r="H349" s="7"/>
    </row>
    <row r="350" spans="1:8" ht="22.5">
      <c r="A350" s="13">
        <v>262</v>
      </c>
      <c r="B350" s="13" t="s">
        <v>608</v>
      </c>
      <c r="C350" s="12"/>
      <c r="D350" s="8" t="s">
        <v>607</v>
      </c>
      <c r="E350" s="7" t="s">
        <v>339</v>
      </c>
      <c r="F350" s="122">
        <v>1</v>
      </c>
      <c r="G350" s="6"/>
      <c r="H350" s="7"/>
    </row>
    <row r="351" spans="1:8" ht="22.5">
      <c r="A351" s="13">
        <v>263</v>
      </c>
      <c r="B351" s="13" t="s">
        <v>606</v>
      </c>
      <c r="C351" s="12"/>
      <c r="D351" s="8" t="s">
        <v>605</v>
      </c>
      <c r="E351" s="7" t="s">
        <v>339</v>
      </c>
      <c r="F351" s="122">
        <v>1</v>
      </c>
      <c r="G351" s="6"/>
      <c r="H351" s="7"/>
    </row>
    <row r="352" spans="1:8" ht="14.25">
      <c r="A352" s="13">
        <v>264</v>
      </c>
      <c r="B352" s="13" t="s">
        <v>604</v>
      </c>
      <c r="C352" s="13"/>
      <c r="D352" s="8" t="s">
        <v>603</v>
      </c>
      <c r="E352" s="7" t="s">
        <v>339</v>
      </c>
      <c r="F352" s="122">
        <v>1</v>
      </c>
      <c r="G352" s="6"/>
      <c r="H352" s="7"/>
    </row>
    <row r="353" spans="1:8" ht="14.25">
      <c r="A353" s="13">
        <v>265</v>
      </c>
      <c r="B353" s="13" t="s">
        <v>602</v>
      </c>
      <c r="C353" s="12"/>
      <c r="D353" s="11" t="s">
        <v>601</v>
      </c>
      <c r="E353" s="7" t="s">
        <v>339</v>
      </c>
      <c r="F353" s="122">
        <v>1</v>
      </c>
      <c r="G353" s="6"/>
      <c r="H353" s="7"/>
    </row>
    <row r="354" spans="1:8" ht="14.25">
      <c r="A354" s="35"/>
      <c r="B354" s="35"/>
      <c r="C354" s="35"/>
      <c r="D354" s="36" t="s">
        <v>600</v>
      </c>
      <c r="E354" s="35"/>
      <c r="F354" s="115"/>
      <c r="G354" s="37"/>
      <c r="H354" s="22">
        <f>SUM(H355:H357)</f>
        <v>0</v>
      </c>
    </row>
    <row r="355" spans="1:8" ht="33.75">
      <c r="A355" s="10">
        <v>266</v>
      </c>
      <c r="B355" s="7" t="s">
        <v>597</v>
      </c>
      <c r="C355" s="9"/>
      <c r="D355" s="8" t="s">
        <v>599</v>
      </c>
      <c r="E355" s="7" t="s">
        <v>339</v>
      </c>
      <c r="F355" s="122">
        <v>2</v>
      </c>
      <c r="G355" s="6"/>
      <c r="H355" s="7"/>
    </row>
    <row r="356" spans="1:8" ht="33.75">
      <c r="A356" s="10">
        <v>267</v>
      </c>
      <c r="B356" s="7" t="s">
        <v>597</v>
      </c>
      <c r="C356" s="9"/>
      <c r="D356" s="8" t="s">
        <v>598</v>
      </c>
      <c r="E356" s="7" t="s">
        <v>339</v>
      </c>
      <c r="F356" s="122">
        <v>2</v>
      </c>
      <c r="G356" s="6"/>
      <c r="H356" s="7"/>
    </row>
    <row r="357" spans="1:8" ht="33.75">
      <c r="A357" s="10">
        <v>268</v>
      </c>
      <c r="B357" s="7" t="s">
        <v>597</v>
      </c>
      <c r="C357" s="9"/>
      <c r="D357" s="8" t="s">
        <v>596</v>
      </c>
      <c r="E357" s="7" t="s">
        <v>339</v>
      </c>
      <c r="F357" s="122">
        <v>1</v>
      </c>
      <c r="G357" s="6"/>
      <c r="H357" s="7"/>
    </row>
    <row r="358" spans="1:8" ht="14.25">
      <c r="A358" s="35"/>
      <c r="B358" s="54"/>
      <c r="C358" s="35"/>
      <c r="D358" s="36" t="s">
        <v>595</v>
      </c>
      <c r="E358" s="35"/>
      <c r="F358" s="115"/>
      <c r="G358" s="37"/>
      <c r="H358" s="22">
        <f>SUM(H359:H360)</f>
        <v>0</v>
      </c>
    </row>
    <row r="359" spans="1:8" ht="22.5">
      <c r="A359" s="10">
        <v>269</v>
      </c>
      <c r="B359" s="7" t="s">
        <v>594</v>
      </c>
      <c r="C359" s="9"/>
      <c r="D359" s="8" t="s">
        <v>593</v>
      </c>
      <c r="E359" s="7" t="s">
        <v>339</v>
      </c>
      <c r="F359" s="122">
        <v>1</v>
      </c>
      <c r="G359" s="6"/>
      <c r="H359" s="7"/>
    </row>
    <row r="360" spans="1:8" ht="22.5">
      <c r="A360" s="10">
        <v>270</v>
      </c>
      <c r="B360" s="7" t="s">
        <v>592</v>
      </c>
      <c r="C360" s="9"/>
      <c r="D360" s="8" t="s">
        <v>591</v>
      </c>
      <c r="E360" s="7" t="s">
        <v>339</v>
      </c>
      <c r="F360" s="122">
        <v>1</v>
      </c>
      <c r="G360" s="6"/>
      <c r="H360" s="7"/>
    </row>
    <row r="361" spans="1:8" ht="14.25">
      <c r="A361" s="5"/>
      <c r="B361" s="5"/>
      <c r="C361" s="2" t="s">
        <v>693</v>
      </c>
      <c r="D361" s="92" t="s">
        <v>820</v>
      </c>
      <c r="E361" s="17"/>
      <c r="F361" s="123"/>
      <c r="G361" s="15"/>
      <c r="H361" s="101">
        <f>H362+H372+H379+H381</f>
        <v>0</v>
      </c>
    </row>
    <row r="362" spans="1:8" ht="14.25">
      <c r="A362" s="35"/>
      <c r="B362" s="35"/>
      <c r="C362" s="35"/>
      <c r="D362" s="36" t="s">
        <v>417</v>
      </c>
      <c r="E362" s="35"/>
      <c r="F362" s="115"/>
      <c r="G362" s="37"/>
      <c r="H362" s="22">
        <f>SUM(H363:H371)</f>
        <v>0</v>
      </c>
    </row>
    <row r="363" spans="1:8" ht="45">
      <c r="A363" s="13">
        <v>271</v>
      </c>
      <c r="B363" s="13" t="s">
        <v>692</v>
      </c>
      <c r="C363" s="13"/>
      <c r="D363" s="33" t="s">
        <v>691</v>
      </c>
      <c r="E363" s="14" t="s">
        <v>64</v>
      </c>
      <c r="F363" s="113">
        <v>1413</v>
      </c>
      <c r="G363" s="38"/>
      <c r="H363" s="27"/>
    </row>
    <row r="364" spans="1:8" ht="22.5">
      <c r="A364" s="13">
        <v>272</v>
      </c>
      <c r="B364" s="13" t="s">
        <v>690</v>
      </c>
      <c r="C364" s="13"/>
      <c r="D364" s="33" t="s">
        <v>756</v>
      </c>
      <c r="E364" s="14" t="s">
        <v>64</v>
      </c>
      <c r="F364" s="113">
        <v>515</v>
      </c>
      <c r="G364" s="38"/>
      <c r="H364" s="27"/>
    </row>
    <row r="365" spans="1:8" ht="22.5">
      <c r="A365" s="13">
        <v>273</v>
      </c>
      <c r="B365" s="13" t="s">
        <v>690</v>
      </c>
      <c r="C365" s="13"/>
      <c r="D365" s="33" t="s">
        <v>757</v>
      </c>
      <c r="E365" s="14" t="s">
        <v>64</v>
      </c>
      <c r="F365" s="113">
        <v>40</v>
      </c>
      <c r="G365" s="38"/>
      <c r="H365" s="27"/>
    </row>
    <row r="366" spans="1:8" ht="22.5">
      <c r="A366" s="13">
        <v>274</v>
      </c>
      <c r="B366" s="13" t="s">
        <v>689</v>
      </c>
      <c r="C366" s="13"/>
      <c r="D366" s="33" t="s">
        <v>688</v>
      </c>
      <c r="E366" s="14" t="s">
        <v>64</v>
      </c>
      <c r="F366" s="113">
        <v>44</v>
      </c>
      <c r="G366" s="38"/>
      <c r="H366" s="27"/>
    </row>
    <row r="367" spans="1:8" ht="14.25">
      <c r="A367" s="13">
        <v>275</v>
      </c>
      <c r="B367" s="13" t="s">
        <v>687</v>
      </c>
      <c r="C367" s="13"/>
      <c r="D367" s="33" t="s">
        <v>686</v>
      </c>
      <c r="E367" s="14" t="s">
        <v>64</v>
      </c>
      <c r="F367" s="113">
        <v>68</v>
      </c>
      <c r="G367" s="38"/>
      <c r="H367" s="27"/>
    </row>
    <row r="368" spans="1:8" ht="14.25">
      <c r="A368" s="13">
        <v>276</v>
      </c>
      <c r="B368" s="13" t="s">
        <v>685</v>
      </c>
      <c r="C368" s="13"/>
      <c r="D368" s="33" t="s">
        <v>684</v>
      </c>
      <c r="E368" s="14" t="s">
        <v>64</v>
      </c>
      <c r="F368" s="113">
        <v>438</v>
      </c>
      <c r="G368" s="38"/>
      <c r="H368" s="27"/>
    </row>
    <row r="369" spans="1:8" ht="33.75">
      <c r="A369" s="13">
        <v>277</v>
      </c>
      <c r="B369" s="13" t="s">
        <v>683</v>
      </c>
      <c r="C369" s="13"/>
      <c r="D369" s="33" t="s">
        <v>682</v>
      </c>
      <c r="E369" s="14" t="s">
        <v>88</v>
      </c>
      <c r="F369" s="113">
        <v>1</v>
      </c>
      <c r="G369" s="38"/>
      <c r="H369" s="27"/>
    </row>
    <row r="370" spans="1:8" ht="22.5">
      <c r="A370" s="13">
        <v>278</v>
      </c>
      <c r="B370" s="13" t="s">
        <v>681</v>
      </c>
      <c r="C370" s="13"/>
      <c r="D370" s="33" t="s">
        <v>680</v>
      </c>
      <c r="E370" s="14" t="s">
        <v>64</v>
      </c>
      <c r="F370" s="113">
        <v>1131</v>
      </c>
      <c r="G370" s="38"/>
      <c r="H370" s="27"/>
    </row>
    <row r="371" spans="1:8" ht="22.5">
      <c r="A371" s="13">
        <v>279</v>
      </c>
      <c r="B371" s="13" t="s">
        <v>679</v>
      </c>
      <c r="C371" s="13"/>
      <c r="D371" s="33" t="s">
        <v>389</v>
      </c>
      <c r="E371" s="14" t="s">
        <v>88</v>
      </c>
      <c r="F371" s="113">
        <v>14</v>
      </c>
      <c r="G371" s="38"/>
      <c r="H371" s="27"/>
    </row>
    <row r="372" spans="1:8" ht="14.25">
      <c r="A372" s="35"/>
      <c r="B372" s="35"/>
      <c r="C372" s="35"/>
      <c r="D372" s="36" t="s">
        <v>678</v>
      </c>
      <c r="E372" s="35"/>
      <c r="F372" s="115"/>
      <c r="G372" s="37"/>
      <c r="H372" s="22">
        <f>SUM(H375:H378)</f>
        <v>0</v>
      </c>
    </row>
    <row r="373" spans="1:8" ht="22.5">
      <c r="A373" s="13">
        <v>280</v>
      </c>
      <c r="B373" s="13" t="s">
        <v>677</v>
      </c>
      <c r="C373" s="13"/>
      <c r="D373" s="33" t="s">
        <v>676</v>
      </c>
      <c r="E373" s="14" t="s">
        <v>88</v>
      </c>
      <c r="F373" s="113">
        <v>1</v>
      </c>
      <c r="G373" s="38"/>
      <c r="H373" s="27"/>
    </row>
    <row r="374" spans="1:8" ht="90">
      <c r="A374" s="13">
        <v>281</v>
      </c>
      <c r="B374" s="13" t="s">
        <v>675</v>
      </c>
      <c r="C374" s="13"/>
      <c r="D374" s="33" t="s">
        <v>674</v>
      </c>
      <c r="E374" s="14" t="s">
        <v>88</v>
      </c>
      <c r="F374" s="113">
        <v>25</v>
      </c>
      <c r="G374" s="38"/>
      <c r="H374" s="27"/>
    </row>
    <row r="375" spans="1:8" ht="90">
      <c r="A375" s="13">
        <v>282</v>
      </c>
      <c r="B375" s="13" t="s">
        <v>673</v>
      </c>
      <c r="C375" s="13"/>
      <c r="D375" s="33" t="s">
        <v>672</v>
      </c>
      <c r="E375" s="14" t="s">
        <v>88</v>
      </c>
      <c r="F375" s="113">
        <v>6</v>
      </c>
      <c r="G375" s="38"/>
      <c r="H375" s="27"/>
    </row>
    <row r="376" spans="1:8" ht="67.5">
      <c r="A376" s="13">
        <v>283</v>
      </c>
      <c r="B376" s="13" t="s">
        <v>671</v>
      </c>
      <c r="C376" s="13"/>
      <c r="D376" s="33" t="s">
        <v>670</v>
      </c>
      <c r="E376" s="14" t="s">
        <v>88</v>
      </c>
      <c r="F376" s="113">
        <v>4</v>
      </c>
      <c r="G376" s="38"/>
      <c r="H376" s="27"/>
    </row>
    <row r="377" spans="1:8" ht="67.5">
      <c r="A377" s="13">
        <v>284</v>
      </c>
      <c r="B377" s="13" t="s">
        <v>669</v>
      </c>
      <c r="C377" s="13"/>
      <c r="D377" s="33" t="s">
        <v>668</v>
      </c>
      <c r="E377" s="14" t="s">
        <v>88</v>
      </c>
      <c r="F377" s="113">
        <v>4</v>
      </c>
      <c r="G377" s="38"/>
      <c r="H377" s="27"/>
    </row>
    <row r="378" spans="1:8" ht="33.75">
      <c r="A378" s="13">
        <v>285</v>
      </c>
      <c r="B378" s="13" t="s">
        <v>667</v>
      </c>
      <c r="C378" s="13"/>
      <c r="D378" s="33" t="s">
        <v>666</v>
      </c>
      <c r="E378" s="14" t="s">
        <v>88</v>
      </c>
      <c r="F378" s="113">
        <v>8</v>
      </c>
      <c r="G378" s="38"/>
      <c r="H378" s="27"/>
    </row>
    <row r="379" spans="1:8" ht="14.25">
      <c r="A379" s="35"/>
      <c r="B379" s="35"/>
      <c r="C379" s="35"/>
      <c r="D379" s="36" t="s">
        <v>665</v>
      </c>
      <c r="E379" s="35"/>
      <c r="F379" s="115"/>
      <c r="G379" s="37"/>
      <c r="H379" s="22">
        <f>H380</f>
        <v>0</v>
      </c>
    </row>
    <row r="380" spans="1:8" ht="22.5">
      <c r="A380" s="13">
        <v>286</v>
      </c>
      <c r="B380" s="13" t="s">
        <v>664</v>
      </c>
      <c r="C380" s="13"/>
      <c r="D380" s="33" t="s">
        <v>663</v>
      </c>
      <c r="E380" s="14" t="s">
        <v>339</v>
      </c>
      <c r="F380" s="113">
        <v>1</v>
      </c>
      <c r="G380" s="38"/>
      <c r="H380" s="27"/>
    </row>
    <row r="381" spans="1:8" ht="14.25">
      <c r="A381" s="35"/>
      <c r="B381" s="35"/>
      <c r="C381" s="35"/>
      <c r="D381" s="36" t="s">
        <v>662</v>
      </c>
      <c r="E381" s="35"/>
      <c r="F381" s="115"/>
      <c r="G381" s="37"/>
      <c r="H381" s="22">
        <f>SUM(H382:H385)</f>
        <v>0</v>
      </c>
    </row>
    <row r="382" spans="1:8" ht="22.5">
      <c r="A382" s="13">
        <v>287</v>
      </c>
      <c r="B382" s="13" t="s">
        <v>661</v>
      </c>
      <c r="C382" s="13"/>
      <c r="D382" s="33" t="s">
        <v>660</v>
      </c>
      <c r="E382" s="14" t="s">
        <v>339</v>
      </c>
      <c r="F382" s="113">
        <v>22</v>
      </c>
      <c r="G382" s="38"/>
      <c r="H382" s="27"/>
    </row>
    <row r="383" spans="1:8" ht="22.5">
      <c r="A383" s="13">
        <v>288</v>
      </c>
      <c r="B383" s="13" t="s">
        <v>659</v>
      </c>
      <c r="C383" s="13"/>
      <c r="D383" s="33" t="s">
        <v>658</v>
      </c>
      <c r="E383" s="14" t="s">
        <v>19</v>
      </c>
      <c r="F383" s="113">
        <v>0.95</v>
      </c>
      <c r="G383" s="38"/>
      <c r="H383" s="27"/>
    </row>
    <row r="384" spans="1:8" ht="14.25">
      <c r="A384" s="13">
        <v>289</v>
      </c>
      <c r="B384" s="13" t="s">
        <v>657</v>
      </c>
      <c r="C384" s="13"/>
      <c r="D384" s="33" t="s">
        <v>656</v>
      </c>
      <c r="E384" s="14" t="s">
        <v>339</v>
      </c>
      <c r="F384" s="113">
        <v>1</v>
      </c>
      <c r="G384" s="38"/>
      <c r="H384" s="27"/>
    </row>
    <row r="385" spans="1:8" ht="22.5">
      <c r="A385" s="13">
        <v>290</v>
      </c>
      <c r="B385" s="13" t="s">
        <v>655</v>
      </c>
      <c r="C385" s="13"/>
      <c r="D385" s="33" t="s">
        <v>654</v>
      </c>
      <c r="E385" s="14" t="s">
        <v>339</v>
      </c>
      <c r="F385" s="113">
        <v>1</v>
      </c>
      <c r="G385" s="38"/>
      <c r="H385" s="27"/>
    </row>
    <row r="386" spans="1:8" ht="14.25">
      <c r="A386" s="63"/>
      <c r="B386" s="5"/>
      <c r="C386" s="2" t="s">
        <v>727</v>
      </c>
      <c r="D386" s="92" t="s">
        <v>724</v>
      </c>
      <c r="E386" s="62"/>
      <c r="F386" s="124"/>
      <c r="G386" s="61"/>
      <c r="H386" s="101">
        <f>H387+H394+H407+H411</f>
        <v>0</v>
      </c>
    </row>
    <row r="387" spans="1:8" ht="14.25">
      <c r="A387" s="60"/>
      <c r="B387" s="59"/>
      <c r="C387" s="58"/>
      <c r="D387" s="57" t="s">
        <v>723</v>
      </c>
      <c r="E387" s="56"/>
      <c r="F387" s="125"/>
      <c r="G387" s="55"/>
      <c r="H387" s="80">
        <f>SUM(H388:H393)</f>
        <v>0</v>
      </c>
    </row>
    <row r="388" spans="1:8" ht="22.5">
      <c r="A388" s="24">
        <v>291</v>
      </c>
      <c r="B388" s="24" t="s">
        <v>490</v>
      </c>
      <c r="C388" s="24" t="s">
        <v>725</v>
      </c>
      <c r="D388" s="26" t="s">
        <v>722</v>
      </c>
      <c r="E388" s="27" t="s">
        <v>25</v>
      </c>
      <c r="F388" s="109">
        <v>6160.45</v>
      </c>
      <c r="G388" s="28"/>
      <c r="H388" s="27"/>
    </row>
    <row r="389" spans="1:8" ht="22.5">
      <c r="A389" s="65">
        <v>292</v>
      </c>
      <c r="B389" s="65" t="s">
        <v>810</v>
      </c>
      <c r="C389" s="65" t="s">
        <v>725</v>
      </c>
      <c r="D389" s="66" t="s">
        <v>809</v>
      </c>
      <c r="E389" s="67" t="s">
        <v>32</v>
      </c>
      <c r="F389" s="126">
        <v>1860.6</v>
      </c>
      <c r="G389" s="68"/>
      <c r="H389" s="81"/>
    </row>
    <row r="390" spans="1:8" ht="49.5" customHeight="1">
      <c r="A390" s="65">
        <v>293</v>
      </c>
      <c r="B390" s="65" t="s">
        <v>487</v>
      </c>
      <c r="C390" s="65" t="s">
        <v>725</v>
      </c>
      <c r="D390" s="66" t="s">
        <v>721</v>
      </c>
      <c r="E390" s="67" t="s">
        <v>25</v>
      </c>
      <c r="F390" s="126">
        <v>5148.924</v>
      </c>
      <c r="G390" s="68"/>
      <c r="H390" s="81"/>
    </row>
    <row r="391" spans="1:8" ht="33.75">
      <c r="A391" s="65">
        <v>294</v>
      </c>
      <c r="B391" s="65" t="s">
        <v>762</v>
      </c>
      <c r="C391" s="65" t="s">
        <v>725</v>
      </c>
      <c r="D391" s="66" t="s">
        <v>720</v>
      </c>
      <c r="E391" s="67" t="s">
        <v>25</v>
      </c>
      <c r="F391" s="126">
        <v>1011.526</v>
      </c>
      <c r="G391" s="68"/>
      <c r="H391" s="81"/>
    </row>
    <row r="392" spans="1:8" ht="22.5">
      <c r="A392" s="65">
        <v>295</v>
      </c>
      <c r="B392" s="65" t="s">
        <v>763</v>
      </c>
      <c r="C392" s="65" t="s">
        <v>725</v>
      </c>
      <c r="D392" s="66" t="s">
        <v>719</v>
      </c>
      <c r="E392" s="67" t="s">
        <v>64</v>
      </c>
      <c r="F392" s="126">
        <v>40</v>
      </c>
      <c r="G392" s="68"/>
      <c r="H392" s="81"/>
    </row>
    <row r="393" spans="1:8" ht="22.5">
      <c r="A393" s="65">
        <v>296</v>
      </c>
      <c r="B393" s="65" t="s">
        <v>786</v>
      </c>
      <c r="C393" s="65"/>
      <c r="D393" s="66" t="s">
        <v>718</v>
      </c>
      <c r="E393" s="67" t="s">
        <v>88</v>
      </c>
      <c r="F393" s="126">
        <v>1</v>
      </c>
      <c r="G393" s="68"/>
      <c r="H393" s="81"/>
    </row>
    <row r="394" spans="1:8" ht="14.25">
      <c r="A394" s="69"/>
      <c r="B394" s="69"/>
      <c r="C394" s="70"/>
      <c r="D394" s="71" t="s">
        <v>717</v>
      </c>
      <c r="E394" s="69"/>
      <c r="F394" s="127"/>
      <c r="G394" s="69"/>
      <c r="H394" s="70">
        <f>SUM(H395:H406)</f>
        <v>0</v>
      </c>
    </row>
    <row r="395" spans="1:8" ht="14.25">
      <c r="A395" s="65">
        <v>297</v>
      </c>
      <c r="B395" s="65" t="s">
        <v>764</v>
      </c>
      <c r="C395" s="65" t="s">
        <v>725</v>
      </c>
      <c r="D395" s="66" t="s">
        <v>716</v>
      </c>
      <c r="E395" s="67" t="s">
        <v>25</v>
      </c>
      <c r="F395" s="126">
        <v>158.2</v>
      </c>
      <c r="G395" s="68"/>
      <c r="H395" s="81"/>
    </row>
    <row r="396" spans="1:8" ht="45">
      <c r="A396" s="65">
        <v>299</v>
      </c>
      <c r="B396" s="65" t="s">
        <v>765</v>
      </c>
      <c r="C396" s="65" t="s">
        <v>725</v>
      </c>
      <c r="D396" s="66" t="s">
        <v>715</v>
      </c>
      <c r="E396" s="67" t="s">
        <v>25</v>
      </c>
      <c r="F396" s="126">
        <v>583.5</v>
      </c>
      <c r="G396" s="68"/>
      <c r="H396" s="27"/>
    </row>
    <row r="397" spans="1:8" ht="22.5">
      <c r="A397" s="65">
        <v>300</v>
      </c>
      <c r="B397" s="65" t="s">
        <v>766</v>
      </c>
      <c r="C397" s="65" t="s">
        <v>725</v>
      </c>
      <c r="D397" s="66" t="s">
        <v>714</v>
      </c>
      <c r="E397" s="67" t="s">
        <v>25</v>
      </c>
      <c r="F397" s="126">
        <v>396.7</v>
      </c>
      <c r="G397" s="68"/>
      <c r="H397" s="27"/>
    </row>
    <row r="398" spans="1:8" ht="33.75">
      <c r="A398" s="65">
        <v>301</v>
      </c>
      <c r="B398" s="65" t="s">
        <v>767</v>
      </c>
      <c r="C398" s="65" t="s">
        <v>725</v>
      </c>
      <c r="D398" s="66" t="s">
        <v>713</v>
      </c>
      <c r="E398" s="67" t="s">
        <v>712</v>
      </c>
      <c r="F398" s="126">
        <v>109.26</v>
      </c>
      <c r="G398" s="68"/>
      <c r="H398" s="27"/>
    </row>
    <row r="399" spans="1:8" ht="22.5">
      <c r="A399" s="65">
        <v>302</v>
      </c>
      <c r="B399" s="65" t="s">
        <v>787</v>
      </c>
      <c r="C399" s="65" t="s">
        <v>725</v>
      </c>
      <c r="D399" s="66" t="s">
        <v>711</v>
      </c>
      <c r="E399" s="67" t="s">
        <v>32</v>
      </c>
      <c r="F399" s="126">
        <v>1556.55</v>
      </c>
      <c r="G399" s="68"/>
      <c r="H399" s="27"/>
    </row>
    <row r="400" spans="1:8" ht="14.25">
      <c r="A400" s="65">
        <v>303</v>
      </c>
      <c r="B400" s="24" t="s">
        <v>788</v>
      </c>
      <c r="C400" s="24" t="s">
        <v>725</v>
      </c>
      <c r="D400" s="26" t="s">
        <v>710</v>
      </c>
      <c r="E400" s="27" t="s">
        <v>64</v>
      </c>
      <c r="F400" s="109">
        <v>161.69</v>
      </c>
      <c r="G400" s="28"/>
      <c r="H400" s="27"/>
    </row>
    <row r="401" spans="1:8" ht="33" customHeight="1">
      <c r="A401" s="65">
        <v>304</v>
      </c>
      <c r="B401" s="24" t="s">
        <v>789</v>
      </c>
      <c r="C401" s="24" t="s">
        <v>726</v>
      </c>
      <c r="D401" s="26" t="s">
        <v>709</v>
      </c>
      <c r="E401" s="27" t="s">
        <v>64</v>
      </c>
      <c r="F401" s="109">
        <v>804.59</v>
      </c>
      <c r="G401" s="28"/>
      <c r="H401" s="27"/>
    </row>
    <row r="402" spans="1:8" ht="33" customHeight="1">
      <c r="A402" s="65">
        <v>305</v>
      </c>
      <c r="B402" s="24" t="s">
        <v>790</v>
      </c>
      <c r="C402" s="24" t="s">
        <v>725</v>
      </c>
      <c r="D402" s="26" t="s">
        <v>760</v>
      </c>
      <c r="E402" s="27" t="s">
        <v>32</v>
      </c>
      <c r="F402" s="109">
        <v>1322.33</v>
      </c>
      <c r="G402" s="28"/>
      <c r="H402" s="27"/>
    </row>
    <row r="403" spans="1:8" ht="22.5">
      <c r="A403" s="65">
        <v>306</v>
      </c>
      <c r="B403" s="24" t="s">
        <v>790</v>
      </c>
      <c r="C403" s="24" t="s">
        <v>725</v>
      </c>
      <c r="D403" s="26" t="s">
        <v>761</v>
      </c>
      <c r="E403" s="27" t="s">
        <v>32</v>
      </c>
      <c r="F403" s="109">
        <v>1945</v>
      </c>
      <c r="G403" s="28"/>
      <c r="H403" s="27"/>
    </row>
    <row r="404" spans="1:8" ht="22.5">
      <c r="A404" s="65">
        <v>307</v>
      </c>
      <c r="B404" s="24" t="s">
        <v>791</v>
      </c>
      <c r="C404" s="24" t="s">
        <v>725</v>
      </c>
      <c r="D404" s="26" t="s">
        <v>759</v>
      </c>
      <c r="E404" s="27" t="s">
        <v>32</v>
      </c>
      <c r="F404" s="109">
        <v>8.14</v>
      </c>
      <c r="G404" s="28"/>
      <c r="H404" s="27"/>
    </row>
    <row r="405" spans="1:8" ht="33.75">
      <c r="A405" s="65">
        <v>308</v>
      </c>
      <c r="B405" s="24" t="s">
        <v>792</v>
      </c>
      <c r="C405" s="24" t="s">
        <v>725</v>
      </c>
      <c r="D405" s="26" t="s">
        <v>758</v>
      </c>
      <c r="E405" s="27" t="s">
        <v>32</v>
      </c>
      <c r="F405" s="109">
        <v>1556.55</v>
      </c>
      <c r="G405" s="28"/>
      <c r="H405" s="27"/>
    </row>
    <row r="406" spans="1:8" ht="22.5">
      <c r="A406" s="65">
        <v>309</v>
      </c>
      <c r="B406" s="24" t="s">
        <v>793</v>
      </c>
      <c r="C406" s="24" t="s">
        <v>725</v>
      </c>
      <c r="D406" s="26" t="s">
        <v>769</v>
      </c>
      <c r="E406" s="27"/>
      <c r="F406" s="109">
        <v>1556.55</v>
      </c>
      <c r="G406" s="28"/>
      <c r="H406" s="27"/>
    </row>
    <row r="407" spans="1:8" ht="33.75">
      <c r="A407" s="21"/>
      <c r="B407" s="21"/>
      <c r="C407" s="22"/>
      <c r="D407" s="23" t="s">
        <v>811</v>
      </c>
      <c r="E407" s="21"/>
      <c r="F407" s="108"/>
      <c r="G407" s="21"/>
      <c r="H407" s="22">
        <f>SUM(H408:H410)</f>
        <v>0</v>
      </c>
    </row>
    <row r="408" spans="1:8" ht="33.75">
      <c r="A408" s="24">
        <v>310</v>
      </c>
      <c r="B408" s="24" t="s">
        <v>794</v>
      </c>
      <c r="C408" s="24" t="s">
        <v>725</v>
      </c>
      <c r="D408" s="26" t="s">
        <v>708</v>
      </c>
      <c r="E408" s="27" t="s">
        <v>64</v>
      </c>
      <c r="F408" s="109">
        <v>43</v>
      </c>
      <c r="G408" s="28"/>
      <c r="H408" s="27"/>
    </row>
    <row r="409" spans="1:8" ht="33.75">
      <c r="A409" s="24">
        <v>311</v>
      </c>
      <c r="B409" s="24" t="s">
        <v>795</v>
      </c>
      <c r="C409" s="24" t="s">
        <v>725</v>
      </c>
      <c r="D409" s="26" t="s">
        <v>707</v>
      </c>
      <c r="E409" s="27" t="s">
        <v>64</v>
      </c>
      <c r="F409" s="109">
        <v>43</v>
      </c>
      <c r="G409" s="28"/>
      <c r="H409" s="27"/>
    </row>
    <row r="410" spans="1:8" ht="22.5">
      <c r="A410" s="24">
        <v>312</v>
      </c>
      <c r="B410" s="24" t="s">
        <v>796</v>
      </c>
      <c r="C410" s="24" t="s">
        <v>725</v>
      </c>
      <c r="D410" s="26" t="s">
        <v>706</v>
      </c>
      <c r="E410" s="27" t="s">
        <v>88</v>
      </c>
      <c r="F410" s="109">
        <v>30</v>
      </c>
      <c r="G410" s="28"/>
      <c r="H410" s="27"/>
    </row>
    <row r="411" spans="1:8" ht="14.25">
      <c r="A411" s="21"/>
      <c r="B411" s="21"/>
      <c r="C411" s="22"/>
      <c r="D411" s="23" t="s">
        <v>812</v>
      </c>
      <c r="E411" s="21"/>
      <c r="F411" s="108"/>
      <c r="G411" s="21"/>
      <c r="H411" s="22">
        <f>SUM(H412:H420)</f>
        <v>0</v>
      </c>
    </row>
    <row r="412" spans="1:8" ht="14.25">
      <c r="A412" s="24">
        <v>313</v>
      </c>
      <c r="B412" s="24" t="s">
        <v>797</v>
      </c>
      <c r="C412" s="24" t="s">
        <v>725</v>
      </c>
      <c r="D412" s="26" t="s">
        <v>716</v>
      </c>
      <c r="E412" s="27" t="s">
        <v>25</v>
      </c>
      <c r="F412" s="109">
        <v>1.39</v>
      </c>
      <c r="G412" s="28"/>
      <c r="H412" s="27"/>
    </row>
    <row r="413" spans="1:8" ht="14.25">
      <c r="A413" s="24">
        <v>314</v>
      </c>
      <c r="B413" s="24" t="s">
        <v>768</v>
      </c>
      <c r="C413" s="24" t="s">
        <v>725</v>
      </c>
      <c r="D413" s="26" t="s">
        <v>803</v>
      </c>
      <c r="E413" s="27" t="s">
        <v>25</v>
      </c>
      <c r="F413" s="109">
        <v>2.98</v>
      </c>
      <c r="G413" s="28"/>
      <c r="H413" s="27"/>
    </row>
    <row r="414" spans="1:8" ht="22.5">
      <c r="A414" s="24">
        <v>315</v>
      </c>
      <c r="B414" s="24" t="s">
        <v>798</v>
      </c>
      <c r="C414" s="24" t="s">
        <v>725</v>
      </c>
      <c r="D414" s="26" t="s">
        <v>804</v>
      </c>
      <c r="E414" s="27" t="s">
        <v>25</v>
      </c>
      <c r="F414" s="109">
        <v>3.2</v>
      </c>
      <c r="G414" s="28"/>
      <c r="H414" s="27"/>
    </row>
    <row r="415" spans="1:8" ht="33.75">
      <c r="A415" s="24">
        <v>316</v>
      </c>
      <c r="B415" s="24" t="s">
        <v>799</v>
      </c>
      <c r="C415" s="24" t="s">
        <v>725</v>
      </c>
      <c r="D415" s="26" t="s">
        <v>805</v>
      </c>
      <c r="E415" s="27" t="s">
        <v>25</v>
      </c>
      <c r="F415" s="109">
        <v>2.22</v>
      </c>
      <c r="G415" s="28"/>
      <c r="H415" s="27"/>
    </row>
    <row r="416" spans="1:8" ht="22.5">
      <c r="A416" s="24">
        <v>317</v>
      </c>
      <c r="B416" s="24" t="s">
        <v>800</v>
      </c>
      <c r="C416" s="24" t="s">
        <v>725</v>
      </c>
      <c r="D416" s="26" t="s">
        <v>806</v>
      </c>
      <c r="E416" s="27" t="s">
        <v>32</v>
      </c>
      <c r="F416" s="109">
        <v>20.51</v>
      </c>
      <c r="G416" s="28"/>
      <c r="H416" s="27"/>
    </row>
    <row r="417" spans="1:8" ht="22.5">
      <c r="A417" s="24">
        <v>318</v>
      </c>
      <c r="B417" s="24" t="s">
        <v>801</v>
      </c>
      <c r="C417" s="24" t="s">
        <v>725</v>
      </c>
      <c r="D417" s="26" t="s">
        <v>807</v>
      </c>
      <c r="E417" s="27" t="s">
        <v>32</v>
      </c>
      <c r="F417" s="109">
        <v>20.51</v>
      </c>
      <c r="G417" s="28"/>
      <c r="H417" s="27"/>
    </row>
    <row r="418" spans="1:8" ht="33.75">
      <c r="A418" s="24">
        <v>319</v>
      </c>
      <c r="B418" s="24" t="s">
        <v>802</v>
      </c>
      <c r="C418" s="24" t="s">
        <v>725</v>
      </c>
      <c r="D418" s="26" t="s">
        <v>808</v>
      </c>
      <c r="E418" s="27" t="s">
        <v>712</v>
      </c>
      <c r="F418" s="109">
        <v>1.4</v>
      </c>
      <c r="G418" s="28"/>
      <c r="H418" s="27"/>
    </row>
    <row r="419" spans="1:8" ht="22.5">
      <c r="A419" s="24">
        <v>320</v>
      </c>
      <c r="B419" s="24" t="s">
        <v>813</v>
      </c>
      <c r="C419" s="24" t="s">
        <v>725</v>
      </c>
      <c r="D419" s="26" t="s">
        <v>814</v>
      </c>
      <c r="E419" s="27" t="s">
        <v>32</v>
      </c>
      <c r="F419" s="109">
        <v>33.24</v>
      </c>
      <c r="G419" s="28"/>
      <c r="H419" s="27"/>
    </row>
    <row r="420" spans="1:8" ht="23.25" thickBot="1">
      <c r="A420" s="85">
        <v>321</v>
      </c>
      <c r="B420" s="85" t="s">
        <v>815</v>
      </c>
      <c r="C420" s="85" t="s">
        <v>725</v>
      </c>
      <c r="D420" s="86" t="s">
        <v>816</v>
      </c>
      <c r="E420" s="87" t="s">
        <v>64</v>
      </c>
      <c r="F420" s="128">
        <v>42.78</v>
      </c>
      <c r="G420" s="88"/>
      <c r="H420" s="87"/>
    </row>
    <row r="421" spans="1:9" ht="15.75" thickBot="1">
      <c r="A421" s="147" t="s">
        <v>817</v>
      </c>
      <c r="B421" s="148"/>
      <c r="C421" s="148"/>
      <c r="D421" s="148"/>
      <c r="E421" s="148"/>
      <c r="F421" s="148"/>
      <c r="G421" s="149">
        <f>SUM(H5+H38+H45+H69+H88+H93+H117+H137+H148+H163+H170+H203+H275+H284+H285+H290+H297+H322+H361+H386)</f>
        <v>0</v>
      </c>
      <c r="H421" s="150"/>
      <c r="I421" s="84"/>
    </row>
    <row r="422" spans="7:8" ht="15.75" thickBot="1">
      <c r="G422" s="91"/>
      <c r="H422" s="102"/>
    </row>
    <row r="423" spans="3:9" ht="15.75" thickBot="1">
      <c r="C423" s="90" t="s">
        <v>818</v>
      </c>
      <c r="D423" s="89"/>
      <c r="E423" s="89"/>
      <c r="F423" s="130"/>
      <c r="G423" s="149">
        <f>G421*1.23</f>
        <v>0</v>
      </c>
      <c r="H423" s="150"/>
      <c r="I423" s="84"/>
    </row>
    <row r="424" spans="3:9" ht="15.75" thickBot="1">
      <c r="C424" s="90" t="s">
        <v>819</v>
      </c>
      <c r="D424" s="89"/>
      <c r="E424" s="89"/>
      <c r="F424" s="130"/>
      <c r="G424" s="149">
        <f>G421+G423</f>
        <v>0</v>
      </c>
      <c r="H424" s="150"/>
      <c r="I424" s="84"/>
    </row>
    <row r="425" spans="7:8" ht="14.25">
      <c r="G425" s="76"/>
      <c r="H425" s="103"/>
    </row>
  </sheetData>
  <sheetProtection/>
  <mergeCells count="12">
    <mergeCell ref="A421:F421"/>
    <mergeCell ref="G424:H424"/>
    <mergeCell ref="G423:H423"/>
    <mergeCell ref="G421:H421"/>
    <mergeCell ref="D170:G170"/>
    <mergeCell ref="D203:G203"/>
    <mergeCell ref="D275:G275"/>
    <mergeCell ref="D285:G285"/>
    <mergeCell ref="A170:B170"/>
    <mergeCell ref="A284:H284"/>
    <mergeCell ref="A1:H1"/>
    <mergeCell ref="A2:H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67" r:id="rId1"/>
  <rowBreaks count="4" manualBreakCount="4">
    <brk id="254" max="7" man="1"/>
    <brk id="284" max="7" man="1"/>
    <brk id="374" max="7" man="1"/>
    <brk id="4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Pałys</dc:creator>
  <cp:keywords/>
  <dc:description/>
  <cp:lastModifiedBy>abartkow</cp:lastModifiedBy>
  <cp:lastPrinted>2018-10-08T09:33:04Z</cp:lastPrinted>
  <dcterms:created xsi:type="dcterms:W3CDTF">2017-07-25T11:30:33Z</dcterms:created>
  <dcterms:modified xsi:type="dcterms:W3CDTF">2018-12-14T07:50:02Z</dcterms:modified>
  <cp:category/>
  <cp:version/>
  <cp:contentType/>
  <cp:contentStatus/>
</cp:coreProperties>
</file>